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บัญชีสรุป" sheetId="1" r:id="rId1"/>
    <sheet name="ผด2 ( ย.1 )" sheetId="4" r:id="rId2"/>
    <sheet name="ผด2 ( ย .2 )" sheetId="5" r:id="rId3"/>
    <sheet name="ผด2 ( ย.3)" sheetId="6" r:id="rId4"/>
    <sheet name="ผด2 ( ย.4) " sheetId="7" r:id="rId5"/>
    <sheet name="ผด2 ( ย.5) " sheetId="8" r:id="rId6"/>
    <sheet name="ผด2 ( ย.6) " sheetId="9" r:id="rId7"/>
    <sheet name="ผด02.1( ครุภัณฑ์ )" sheetId="10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<sst xmlns="http://schemas.openxmlformats.org/spreadsheetml/2006/main" count="981" uniqueCount="293">
  <si>
    <t>บัญชีสรุปจำนวนโครงการและงบประมาณ</t>
  </si>
  <si>
    <t>แผนการดำเนินงาน ประจำปีงบประมาณ พ.ศ.2565</t>
  </si>
  <si>
    <t xml:space="preserve">องค์การบริหารส่วนตำบลวังหิน   อำเภอบางขัน   จังหวัดนครศรีธรรมราช </t>
  </si>
  <si>
    <t>ยุทธศาสตร์ / แนวทาง</t>
  </si>
  <si>
    <t>จำนวนโครงการ
ที่ดำเนินงาน</t>
  </si>
  <si>
    <t>คิดเป็นร้อยละ
ของโครงการทั้งหมด</t>
  </si>
  <si>
    <t>จำนวน
งบประมาณ</t>
  </si>
  <si>
    <t>ร้อยละ
ของงบประมาณ</t>
  </si>
  <si>
    <r>
      <t>หน่วยงาน</t>
    </r>
    <r>
      <rPr>
        <b/>
        <sz val="15"/>
        <color theme="1"/>
        <rFont val="TH SarabunPSK"/>
        <charset val="134"/>
      </rPr>
      <t xml:space="preserve">
</t>
    </r>
    <r>
      <rPr>
        <b/>
        <sz val="15"/>
        <color theme="1"/>
        <rFont val="Tahoma"/>
        <charset val="134"/>
      </rPr>
      <t>ที่ดำเนินงาน</t>
    </r>
  </si>
  <si>
    <t>ปัญหา/อุปสรรค</t>
  </si>
  <si>
    <t>ข้อเสนอแนะ</t>
  </si>
  <si>
    <t>ยุทธศาสตร์ที่  1 :  ยุทธศาสตร์การพัฒนาด้านโครงสร้างพื้นฐาน</t>
  </si>
  <si>
    <t>กองช่าง</t>
  </si>
  <si>
    <t>ไม่มี</t>
  </si>
  <si>
    <t xml:space="preserve">    -  แผนงานอุตสาหกรรมและการโยธา</t>
  </si>
  <si>
    <t>รวม</t>
  </si>
  <si>
    <r>
      <t>ยุทธศาสตร์ที่</t>
    </r>
    <r>
      <rPr>
        <b/>
        <sz val="12"/>
        <color theme="1"/>
        <rFont val="TH SarabunPSK"/>
        <charset val="134"/>
      </rPr>
      <t xml:space="preserve"> 2 : </t>
    </r>
    <r>
      <rPr>
        <b/>
        <sz val="12"/>
        <color theme="1"/>
        <rFont val="Tahoma"/>
        <charset val="134"/>
      </rPr>
      <t>การพัฒนาเศรษฐกิจและการท่องเที่ยว</t>
    </r>
  </si>
  <si>
    <t>-</t>
  </si>
  <si>
    <t>ไม่มีโครงการในด้าน</t>
  </si>
  <si>
    <t>ในการจัดทำงบประมาณ</t>
  </si>
  <si>
    <t>การพัฒนายุทธศาสตร์</t>
  </si>
  <si>
    <r>
      <t>ในทุกๆปี</t>
    </r>
    <r>
      <rPr>
        <sz val="15"/>
        <color theme="1"/>
        <rFont val="TH SarabunPSK"/>
        <charset val="134"/>
      </rPr>
      <t xml:space="preserve"> </t>
    </r>
    <r>
      <rPr>
        <sz val="15"/>
        <color theme="1"/>
        <rFont val="Tahoma"/>
        <charset val="134"/>
      </rPr>
      <t>ต้องมีโครงการ</t>
    </r>
  </si>
  <si>
    <t>ในด้านนี้ จึงทำให้ไม่มี</t>
  </si>
  <si>
    <r>
      <t>ในยุทธศาสตร์ที่</t>
    </r>
    <r>
      <rPr>
        <sz val="15"/>
        <color theme="1"/>
        <rFont val="TH SarabunPSK"/>
        <charset val="134"/>
      </rPr>
      <t xml:space="preserve"> 2 </t>
    </r>
    <r>
      <rPr>
        <sz val="15"/>
        <color theme="1"/>
        <rFont val="Tahoma"/>
        <charset val="134"/>
      </rPr>
      <t>บรรจุ</t>
    </r>
  </si>
  <si>
    <t>งบประมาณในการพัฒนา</t>
  </si>
  <si>
    <t>ในข้อบัญญัติงบประมาณ</t>
  </si>
  <si>
    <r>
      <t>ของอบต</t>
    </r>
    <r>
      <rPr>
        <sz val="15"/>
        <color theme="1"/>
        <rFont val="TH SarabunPSK"/>
        <charset val="134"/>
      </rPr>
      <t>.</t>
    </r>
  </si>
  <si>
    <t xml:space="preserve">ยุทธศาสตร์ที่ 3 : ยุทธศาสตร์การพัฒนาด้านการศึกษา ศาสนา 
                  ศิลปวัฒนธรรม </t>
  </si>
  <si>
    <t>กอง
การศึกษา</t>
  </si>
  <si>
    <t xml:space="preserve">  -   แผนงานการศึกษา</t>
  </si>
  <si>
    <t xml:space="preserve">  -  แผนงานการศาสนาวัฒนธรรมและนันทนาการ </t>
  </si>
  <si>
    <t xml:space="preserve">        --  งานกีฬาและนันทนาการ </t>
  </si>
  <si>
    <t xml:space="preserve">       --  งานศาสนาวัฒนธรรมท้องถิ่น</t>
  </si>
  <si>
    <t>ยุทธศาสตร์ที่ 4 : ยุทธศาสตร์การพัฒนาด้านสิ่งแวดล้อมและ
                  การจัดการทรัพยากรธรรมชาติ</t>
  </si>
  <si>
    <t>สำนักงาน
ปลัด อบต.</t>
  </si>
  <si>
    <t xml:space="preserve">    -  แผนงานสาธารณสุข</t>
  </si>
  <si>
    <t xml:space="preserve">   -  แผนงานการเกษตร</t>
  </si>
  <si>
    <t>ยุทธศาสตร์ที่ 5 :  ยุทธศาสตร์การพัฒนาด้านคุณภาพชีวิตและสังคม</t>
  </si>
  <si>
    <t xml:space="preserve">   -   แผนงานการรักษาความสงบภายใน</t>
  </si>
  <si>
    <t xml:space="preserve">   -  แผนงานสาธารณสุข </t>
  </si>
  <si>
    <t xml:space="preserve">   -  แผนงานสร้างความเข้มแข็งของชุมชน</t>
  </si>
  <si>
    <t xml:space="preserve">   -  แผนงานงบกลาง</t>
  </si>
  <si>
    <t>หน่วยงาน
ที่ดำเนินงาน</t>
  </si>
  <si>
    <t>ยุทธศาสตร์ที่ 6: ยุทธศาสตร์การพัฒนาด้านการเมืองการปกครอง 
                  การบริหารจัดการองค์กรภายใต้ระบบธรรมาภิบาล</t>
  </si>
  <si>
    <t xml:space="preserve">สำนักงาน
ปลัด อบต./
กองคลัง
</t>
  </si>
  <si>
    <t xml:space="preserve">    -  แผนงานบริหารทั่วไป </t>
  </si>
  <si>
    <t xml:space="preserve">    -  แผนงานบริหารงานคลัง</t>
  </si>
  <si>
    <t xml:space="preserve">    -  แผนงานสร้างความเข้มแข็งของชุมชน</t>
  </si>
  <si>
    <t>รวมทั้งหมด</t>
  </si>
  <si>
    <t>บัญชีโครงการ / กิจกรรม / งบประมาณ</t>
  </si>
  <si>
    <t xml:space="preserve">ภายใต้ยุทธศาสตร์ ที่  1     ด้านโครงสร้างพื้นฐาน 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</si>
  <si>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>อุตสาหกรรมและการโยธา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</si>
  <si>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ก่อสร้าง   ( ค่าก่อสร้างสิ่งสาธารณูปการ)</t>
    </r>
  </si>
  <si>
    <t>ที่</t>
  </si>
  <si>
    <t>โครงการ / กิจกรรม</t>
  </si>
  <si>
    <t>รายละเอียดของโครงการ / กิจกรรม</t>
  </si>
  <si>
    <t>งบประมาณ 
( บาท)</t>
  </si>
  <si>
    <t xml:space="preserve">สถานที่
ดำเนินการ </t>
  </si>
  <si>
    <t>หน่วย
ดำเนินการ</t>
  </si>
  <si>
    <t>ต.ค.</t>
  </si>
  <si>
    <t>พ.ย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</si>
  <si>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</si>
  <si>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</si>
  <si>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</si>
  <si>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</si>
  <si>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</si>
  <si>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</si>
  <si>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</si>
  <si>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</si>
  <si>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</si>
  <si>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</si>
  <si>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โครงการก่อสร้างถนนคอนกรีต
เสริมเหล็ก สายโคกหมอ - หนองกก
หมู่ที่ 9</t>
  </si>
  <si>
    <t>เพื่อจ่ายเป็นค่าก่อสร้างถนนคอนกรีต
เสริมเหล็ก สายโคกหมอ - หนองกก
หมู่ที่ 9
- ระยะทางยาว 250 เมตร 
ถนนกว้าง 4 เมตร  หนา  0.15 เมตร
ไหล่ทางตามสภาพพื้นที่ 
รายละเอียดแบบแปลนเป็นไปตาม อบต.วังหินกำหนด</t>
  </si>
  <si>
    <t>หมู่ที่  9</t>
  </si>
  <si>
    <t>โครงการก่อสร้างถนนคอนกรีต
เสริมเหล็ก สายบ้านสวน - 
ทุ่งทับควาย (เชื่อมต่อ ม.6-ม.8)
ช่วงหมู่ที่ 6</t>
  </si>
  <si>
    <t xml:space="preserve">เพื่อจ่ายเป็นค่าก่อสร้างถนนคอนกรีต
เสริมเหล็ก สายบ้านสวน - 
ทุ่งทับควาย (เชื่อมต่อ ม.6-ม.8)
ช่วงหมู่ที่ 6 
- ระยะทางยาว 200 เมตร 
ถนนกว้าง 5 เมตร  หนา  0.15 เมตร
ไหล่ทางตามสภาพพื้นที่ 
รายละเอียดแบบแปลนเป้นไปตาม อบต.วังหินกำหนด
  </t>
  </si>
  <si>
    <t>หมู่ที่  6</t>
  </si>
  <si>
    <t>โครงการก่อสร้างถนนลาดยางแบบแอสฟัลท์ติกคอนกรีต สายหนองเจ - สามพันไร่ ( ตอนที่ 6 ) หมู่ที่ 1</t>
  </si>
  <si>
    <t xml:space="preserve">เพื่อจ่ายเป็นค่าก่อสร้างถนนยางแบบแอสฟัลท์ติกคอนกรีต สายหนองเจ - สามพันไร่ ( ตอนที่ 6 ) หมู่ที่ 1
- ระยะทางยาว  220  เมตร 
ถนนกว้าง 5 เมตร ผิวจราจร  5  เมตร
หนา 0.05 เมตร
รายละเอียดแบบแปลนเป็นไปตาม
อบต.วังหินกำหนด
</t>
  </si>
  <si>
    <t>หมู่ที่  1</t>
  </si>
  <si>
    <t>โครงการก่อสร้างถนนลาดยางแบบแอสฟัลท์ติกคอนกรีตถนนสายหลัก หมู่ที่ 3-4-6-13  หมู่ที่ 4</t>
  </si>
  <si>
    <t xml:space="preserve">เพื่อจ่ายเป็นค่าก่อสร้างถนนยางแบบแอสฟัลท์ติกคอนกรีตถนนสายหลัก 
หมู่ที่ 3-4-6-13  หมู่ที่ 4
- ระยะทางยาว 68 เมตร 
ถนนกว้าง 5 เมตร  ผิวจราจร  5  เมตร
หนา 0.05 เมตร 
รายละเอียดแบบแปลนเป็นไปตาม
อบต.วังหินกำหนด
</t>
  </si>
  <si>
    <t>หมู่ที่  4</t>
  </si>
  <si>
    <t>โครงการก่อสร้างถนนลาดยาง
แบบแอสฟัลท์ติกคอนกรีต
สายน้ำหัก - บนควน (ตอนที่ 4)
หมู่ที่ 11</t>
  </si>
  <si>
    <t xml:space="preserve">เพื่อจ่ายเป็นค่าก่อสร้างถนนลาดยาง
แบบแอสฟัลท์ติกคอนกรีตสายน้ำหัก - บนควน (ตอนที่ 4) หมู่ที่ 11
- ระยะทางยาว 220 เมตร 
ถนนกว้าง 5 เมตร ผิวจราจร  5  เมตร
หนา 0.05 เมตร 
รายละเอียดแบบแปลนเป็นไปตาม อบต.วังหินกำหนด
</t>
  </si>
  <si>
    <t>หมู่ที่  11</t>
  </si>
  <si>
    <t>โครงการก่อสร้างถนนลาดยาง
แบบแอสฟัลท์ติกคอนกรีต
สายไสปง  -  ทุ่งอินทนิน (ตอนที่ 4)
หมู่ที่ 7</t>
  </si>
  <si>
    <t xml:space="preserve">เพื่อจ่ายเป็นค่าก่อสร้างถนนลาดยาง
แบบแอสฟัลท์ติกคอนกรีตสายไสปง - ทุ่งอินทนิน  (ตอนที่ 4) หมู่ที่ 7
- ระยะทางยาว 220 เมตร 
ถนนกว้าง 5 เมตร ผิวจราจร  5  เมตร
หนา 0.05 เมตร 
รายละเอียดแบบแปลนเป็นไปตาม อบต.วังหินกำหนด
</t>
  </si>
  <si>
    <t>หมู่ที่ 7</t>
  </si>
  <si>
    <t>โครงการปรับปรุงถนนสายวังหิน-ช้างตาย-ห้างส้าน หมู่ที่ 3</t>
  </si>
  <si>
    <t xml:space="preserve">เพื่อจ่ายเป็นค่าปรับปรุงถนนสายวังหิน-ช้างตาย - ห้างส้าน หมู่ที่ 3
- ระยะทางยาว 2,500 เมตร 
ปรับถนนกว้างโดยเฉลี่ย 4.50 เมตร    ผิวจราจรหินคลุกพื้นที่โดยเฉลี่ย  
11,250  เมตร 
รายละเอียดแบบแปลนเป็นไปตาม อบต.วังหินกำหนด
</t>
  </si>
  <si>
    <t>หมู่ที่ 3</t>
  </si>
  <si>
    <t>รวม ( แผนงานอุสาหกรรมการโยธา / งานก่อสร้างสิ่งสาธารณูปการ )</t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</si>
  <si>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ก่อสร้าง   ( ค่าก่อสร้างสิ่งสาธารณูปโภค)</t>
    </r>
  </si>
  <si>
    <t>โครงการก่อสร้างถังประปาพร้อมท่อเมนต์ (คลองแม่น้ำตรัง) หมู่ที่ 2</t>
  </si>
  <si>
    <t xml:space="preserve">เพื่อจ่ายเป็นค่าก่อสร้าง ถังประปาพร้อมท่อเมนต์ (คลองแม่น้ำตรัง) หมู่ที่ 2
- ก่อสร้างถังประปา ขนาด 20 ลบ.ม.พร้อมท่อเมนต์ระยะทาง 1,000 เมตร
รายละเอียดแบบแปลนเป็นไปตาม อบต.วังหินกำหนด
</t>
  </si>
  <si>
    <t>หมู่ที่  2</t>
  </si>
  <si>
    <t>โครงการปรับปรุงระบบประปา
หมู่ที่ 10</t>
  </si>
  <si>
    <t xml:space="preserve">เพื่อจ่ายเป็นค่าปรับปรุงระบบประปา  โดยการเปลี่ยนท่อเมนต์ PVC 
ขนาด 2 นิ้ว  ชั้น 8.5 (พร้อมข้อต่อ)
ระยะทาง 3,560 เมตร 
รายละเอียดแบบแปลนเป็นไปตาม อบต.วังหินกำหนด  </t>
  </si>
  <si>
    <t>หมู่ที่  10</t>
  </si>
  <si>
    <t xml:space="preserve">รวม ( แผนงานอุสาหกรรมการโยธา / งานก่อสร้างสิ่งสาธารณูปโภค) </t>
  </si>
  <si>
    <t xml:space="preserve">ภายใต้ยุทธศาสตร์ ที่  3     ด้านการศึกษา  ศาสนา  ศิลปวัฒนธรรม 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</si>
  <si>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>การศึกษา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</si>
  <si>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ระดับก่อนวัยเรียนและประถมศึกษา</t>
    </r>
  </si>
  <si>
    <t>โครงการกิจกรรมเพื่อเด็กและเยาวชน</t>
  </si>
  <si>
    <t xml:space="preserve">เพื่อจ่ายเป็นค่าใช้จ่ายตามโครงการกิจกรรมเพื่อเด็กและเยาวชน ฯลฯ
</t>
  </si>
  <si>
    <t>อบต.วังหิน</t>
  </si>
  <si>
    <t>กองการศึกษา</t>
  </si>
  <si>
    <t>โครงการกีฬาอนุบาลสัมพันธ์</t>
  </si>
  <si>
    <t xml:space="preserve">เพื่อจ่ายเป็นค่าใช้จ่ายตามโครงการกีฬาอนุบาลสัมพันธ์ ฯลฯ   
</t>
  </si>
  <si>
    <t>สนามกีฬากลาง
หมู่ที่ 8 ต.วังหิน</t>
  </si>
  <si>
    <t xml:space="preserve">โครงการแข่งขันทักษะทางวิชาการ </t>
  </si>
  <si>
    <t xml:space="preserve">เพื่อจ่ายเป็นค่าใช้จ่ายตามโครงการแข่งขันทักษะทางวิชาการ  ฯลฯ
</t>
  </si>
  <si>
    <t xml:space="preserve">ศูนย์
ประชาสัมพันธ์
</t>
  </si>
  <si>
    <t xml:space="preserve">โครงการสนับสนุนค่าใช้จ่ายการ
บริหารสถานศึกษา ( เงินอุดหนุน
สำหรับสนับสนุนค่าใช้จ่ายในการ
จัดการศึกษาสำหรับ ศพด.) </t>
  </si>
  <si>
    <t xml:space="preserve">เพื่อจ่ายเป็นค่าสนับสนุนค่าใช้จ่ายการ
บริหารสถานศึกษา ( เงินอุดหนุน
สำหรับสนับสนุนค่าใช้จ่ายในการ
จัดการศึกษาสำหรับ ศพด.) 
</t>
  </si>
  <si>
    <t xml:space="preserve">โครงการสนับสนุนค่าใช้จ่ายการ
บริหารสถานศึกษา ( เงินอุดหนุน
สำหรับสนับสนุนค่าจัดการเรียนการสอนของ  ศพด. (รายหัว ) </t>
  </si>
  <si>
    <t xml:space="preserve">เพื่อจ่ายเป็นค่าสนับสนุนค่าใช้จ่ายการ
บริหารสถานศึกษา ( เงินอุดหนุน
สำหรับสนับสนุนค่าจัดการเรียนการสอนของ  ศพด. (รายหัว )  
</t>
  </si>
  <si>
    <t>โครงการสนับสนุนค่าใช้จ่ายในการ
บริหารสถานศึกษา (อุดหนุนอาหาร
กลางวัน ศพด.)</t>
  </si>
  <si>
    <t>เพื่อจ่ายเป็นค่าสนับสนุนค่าใช้จ่าย      ในการบริหารสถานศึกษา (อุดหนุนอาหารกลางวัน ศพด.)</t>
  </si>
  <si>
    <t xml:space="preserve">อุดหนุนค่าอาหารกลางวันสำหรับนักเรียนในสถานศึกษาสังกัด สพฐ. ในเขต อบต.วังหิน </t>
  </si>
  <si>
    <t xml:space="preserve">เพื่ออุดหนุนค่าอาหารกลางวันสำหรับนักเรียนในสถานศึกษา สังกัด สพฐ. ในเขต อบต.วังหิน จำนวน 4 โรงเรียน </t>
  </si>
  <si>
    <t>รวม ( แผนงานการศึกษา)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</si>
  <si>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 xml:space="preserve">การศาสนาวัฒนธรรมและนันทนาการ 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</si>
  <si>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 xml:space="preserve">กีฬาและนันทนาการ </t>
    </r>
  </si>
  <si>
    <t xml:space="preserve">ค่าใช้จ่ายในการส่งนักกีฬาเข้าร่วมการแข่งขัน </t>
  </si>
  <si>
    <t xml:space="preserve">เพื่อจ่ายเป็นค่าใช้จ่ายในการส่งนักกีฬาเข้าร่วมการแข่งขัน ที่ อปท.จัดเองหรือ อปท.อื่นเป็นผู้จัด ฯลฯ
</t>
  </si>
  <si>
    <t xml:space="preserve"> -</t>
  </si>
  <si>
    <t xml:space="preserve">โครงการจัดการแข่งขันกีฬาและส่งเสริมการออกกำลังกาย </t>
  </si>
  <si>
    <t xml:space="preserve">เพื่อจ่ายเป็นค่าใช้จ่ายในการจัดการแข่งขันกีฬาและส่งเสริมการออกกำลังกาย ฯลฯ 
</t>
  </si>
  <si>
    <t xml:space="preserve">สนามกีฬากลาง
</t>
  </si>
  <si>
    <t xml:space="preserve">โครงการส่งเสริมศักยภาพและความสามาถด้านดนตรีและกีฬา </t>
  </si>
  <si>
    <t xml:space="preserve">เพื่อจ่ายเป็นค่าใช้จ่ายในการจัดกิจกรรมส่งเสริมความสามารถด้านดนตรีและกีฬา
</t>
  </si>
  <si>
    <t xml:space="preserve">ศูนย์ประชาสัมพันธ์ 
</t>
  </si>
  <si>
    <r>
      <rPr>
        <b/>
        <sz val="15"/>
        <color theme="1"/>
        <rFont val="TH SarabunPSK"/>
        <charset val="134"/>
      </rPr>
      <t xml:space="preserve">รวม (  แผนงาน  การศาสนาวัฒนธรรมและนันทนาการ   ) 
</t>
    </r>
    <r>
      <rPr>
        <b/>
        <i/>
        <sz val="15"/>
        <color theme="1"/>
        <rFont val="TH SarabunPSK"/>
        <charset val="134"/>
      </rPr>
      <t>งาน กีฬาและนันทนาการ</t>
    </r>
    <r>
      <rPr>
        <b/>
        <sz val="15"/>
        <color theme="1"/>
        <rFont val="TH SarabunPSK"/>
        <charset val="134"/>
      </rPr>
      <t xml:space="preserve"> 
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</si>
  <si>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ศาสนาวัฒนธรรมท้องถิ่น</t>
    </r>
  </si>
  <si>
    <t xml:space="preserve">โครงการทำนุบำรุงศาสนา </t>
  </si>
  <si>
    <t xml:space="preserve">เพื่อจ่ายเป็นค่าใช้จ่ายตามโครงการทำนุบำรุงศาสนา ฯลฯ 
 </t>
  </si>
  <si>
    <t>ตำบลวังหิน</t>
  </si>
  <si>
    <t xml:space="preserve"> </t>
  </si>
  <si>
    <t xml:space="preserve">โครงการวันเข้าพรรษา - 
วันออกพรรษา </t>
  </si>
  <si>
    <t xml:space="preserve">เพื่อจ่ายเป็นค่าใช้จ่ายตามโครงการเข้าพรรษา -  ออกพรรษา ฯลฯ 
</t>
  </si>
  <si>
    <t>โครงการส่งเสริมประเพณีลอยกระทง</t>
  </si>
  <si>
    <t xml:space="preserve">เพื่อจ่ายเป็นค่าใช้จ่ายตามโครงการส่งเสริมประเพณีลอยกระทง  ฯลฯ 
</t>
  </si>
  <si>
    <t>อุทยาน
บ่อน้ำร้อน</t>
  </si>
  <si>
    <t xml:space="preserve">โครงการอบรมคุณธรรมจริยธรรมและศาสนพิธีแก่ประชาชน </t>
  </si>
  <si>
    <t xml:space="preserve">เพื่อจ่ายเป็นค่าใช้จ่ายตามโครงการอบรมคุณธรรมจริยธรรมและศาสนพิธีแก่ประชาชน  ฯลฯ 
</t>
  </si>
  <si>
    <t xml:space="preserve">โครงการอาบน้ำผู้สูงอายุ </t>
  </si>
  <si>
    <t xml:space="preserve">เพื่อจ่ายเป็นค่าใช้จ่ายตามโครงการอาบน้ำผู้สูงอายุ  ฯลฯ 
</t>
  </si>
  <si>
    <t>โครงการส่งเสริมและอนุรักษ์ประเพณีชักพระอำเภอบางขัน</t>
  </si>
  <si>
    <t xml:space="preserve">เพื่ออุดหนุนงบประมาณ ให้แก่สภาวัฒนธรรมอำเภอบางขัน ตามโครงการส่งเสริมสนับและอนุรักษ์ประเพณีชักพระอำเภอบางขัน 
</t>
  </si>
  <si>
    <t>อำเภอบางขัน</t>
  </si>
  <si>
    <t xml:space="preserve">โครงการส่งเสริมศาสนาวัฒนธรรมและประเพณีเทศกาลเดือนสิบ </t>
  </si>
  <si>
    <t xml:space="preserve">เพื่ออุดหนุนงบประมาณให้แก่ ที่ทำการอำเภอบางขัน  ตามโครงการส่งเสริมศาสนาวัฒนธรรมและประเพณีเทศกาลเดือนสิบ ประจำปี 2564
</t>
  </si>
  <si>
    <t xml:space="preserve">โครงการส่งเสริมศาสนาวัฒนธรรมและประเพณีเทศกาลวันมาฆบูชาแห่ผ้าขึ้นธาตุนครศรีธรรมราช และแห่ผ้าห่มพระพุทธลีลาศิริธรรมนครมหามิ่งมงคล อำเภอบางขัน </t>
  </si>
  <si>
    <t xml:space="preserve">เพื่ออุดหนุนงบประมาณ ให้แก่ที่ทำการอำเภอบางขัน  โครงการส่งเสริมศาสนาวัฒนธรรมและประเพณีเทศกาลวันมาฆบูชาแห่ผ้าขึ้นธาตุนครศรีธรรมราช และแห่ผ้าห่มพระพุทธลีลาศิริธรรมนครมหามิ่งมงคล อำเภอบางขัน 
</t>
  </si>
  <si>
    <r>
      <rPr>
        <b/>
        <sz val="15"/>
        <color theme="1"/>
        <rFont val="TH SarabunPSK"/>
        <charset val="134"/>
      </rPr>
      <t xml:space="preserve">รวม (แผนงานการศาสนาวัฒนธรรมและนันทนาการ) 
 </t>
    </r>
    <r>
      <rPr>
        <b/>
        <i/>
        <sz val="15"/>
        <color theme="1"/>
        <rFont val="TH SarabunPSK"/>
        <charset val="134"/>
      </rPr>
      <t xml:space="preserve">งานศาสนาวัฒนธรรมท้องถิ่น </t>
    </r>
  </si>
  <si>
    <t>ภายใต้ยุทธศาสตร์ ที่  4     ด้านสิ่งแวดล้อมและการจัดการทรัพยากรธรรมชาติ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</si>
  <si>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>สาธารณสุข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</si>
  <si>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บริการสาธารณสุขและงานสาธารณสุขอื่น</t>
    </r>
  </si>
  <si>
    <t xml:space="preserve">โครงการบริหารจัดการขยะในชุมชนของตำบลวังหิน </t>
  </si>
  <si>
    <t xml:space="preserve">เพื่อจ่ายเป็นค่าใช้จ่ายตามโครงการบริหารจัดการขยะในชุมชนของ
ตำบลวังหิน 
</t>
  </si>
  <si>
    <t>รวม  ( แผนงานสาธารณสุข )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</si>
  <si>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 xml:space="preserve">การเกษตร 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</si>
  <si>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 xml:space="preserve">อนุรักษ์แหล่งน้ำและป่าไม้ </t>
    </r>
  </si>
  <si>
    <t xml:space="preserve">โครงการปลูกหญ้าแฝกเฉลิมพระเกียรติเพื่ออนุรักษ์ดินและน้ำ </t>
  </si>
  <si>
    <t xml:space="preserve">เพื่อจ่ายเป็นค่าใช้จ่ายตามโครงการปลูกหญ้าแฝกเฉลิมพระเกียรติเพื่อการอนุรักษ์ดินและน้ำ
</t>
  </si>
  <si>
    <t xml:space="preserve">รวม  ( แผนงานการเกษตร ) </t>
  </si>
  <si>
    <t>ภายใต้ยุทธศาสตร์ ที่  5     ด้านพัฒนาคุณภาพชีวิตและสังคม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</si>
  <si>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 xml:space="preserve">การรักษาความสงบภายใน 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</si>
  <si>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 xml:space="preserve">ป้องกันภัยฝ่ายพลเรือนและระงับอัคคีภัย </t>
    </r>
  </si>
  <si>
    <t>โครงการกิจกรรมถนนปลอดภัย</t>
  </si>
  <si>
    <t xml:space="preserve">เพื่อจ่ายเป็นค่าใช้จ่ายตามโครงการกิจกรรมถนนปลอดภัย 
</t>
  </si>
  <si>
    <t xml:space="preserve"> ตำบลวังหิน</t>
  </si>
  <si>
    <t xml:space="preserve">โครงการฝึกอบรมชุดปฎิบัติการจิตอาสาภัยพิบัติประจำองค์กรปกครองส่วนท้องถิ่น </t>
  </si>
  <si>
    <t xml:space="preserve">เพื่อจ่ายเป็นค่าใช้จ่ายตามโครงการ ฝึกอบรมชุดปฎิบัติการจิตอาสาภัยพิบัติประจำองค์กรปกครองส่วนท้องถิ่น   
 </t>
  </si>
  <si>
    <t>โครงการฝึกอบรมอาสาสมัครป้องกันภัยฝ้ายพลเรือน ( อปพร.) 
"หลักสูตรจัดตั้ง"ประจำปีงบประมาณ พ.ศ.2565</t>
  </si>
  <si>
    <t xml:space="preserve">เพื่อจ่ายเป็นค่าใช้จ่ายตามโครงการ ฝึกอบรมอาสาสมัครป้องกันภัยฝ้ายพลเรือน ( อปพร.) "หลักสูตรจัดตั้ง"ประจำปีงบประมาณ พ.ศ.2565
</t>
  </si>
  <si>
    <t>โครงการอบรมให้ความรู้เตรียมความพร้อมในการป้องกันและบรรเทาสาธารณภัย</t>
  </si>
  <si>
    <t xml:space="preserve">เพื่อจ่ายเป็นค่าใช้จ่ายตามโครงการ  
 อบรมให้ความรู้เตรียมความพร้อมในการป้องกันและบรรเทาสาธารณภัย
</t>
  </si>
  <si>
    <t xml:space="preserve">รวม  ( แผนงาน การรักษาความสงบภายใน) 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</si>
  <si>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 xml:space="preserve">สาธารณสุข </t>
    </r>
  </si>
  <si>
    <t xml:space="preserve">โครงการจัดการและบริการด้านสุขภาพเชิงรุกตลอดจนอบรมประชาสัมพันธ์รวมถึงการป้องกันยาเสพติด </t>
  </si>
  <si>
    <t xml:space="preserve">เพื่อจ่ายเป็นค่าใช้จ่ายตามโครงการ จัดการและบริการด้านสุขภาพเชิงรุกตลอดจนอบรมประชาสัมพันธ์รวมถึงการป้องกันยาเสพติด 
</t>
  </si>
  <si>
    <t xml:space="preserve">โครงการสัตว์ปลอดโรค คนปลอดภัย  จากโรคพิษสุนัขบ้า </t>
  </si>
  <si>
    <t xml:space="preserve">เพื่อจ่ายเป็นค่าใช้จ่ายตามโครงการ สัตว์ปลอดโรค  คนปลอดภัย  
จากโรคพิษสุนัขบ้า 
</t>
  </si>
  <si>
    <t>โครงการตามแนวพระราชดำริด้านสาธารณสุข  หมู่ที่  10</t>
  </si>
  <si>
    <t xml:space="preserve">เพื่ออุดหนุนแก่คณะกรรมการหมู่บ้าน หมู่ที่  10 สำหรับขับเคลื่อนโครงการตามแนวพระราชดำริด้านสาธารณสุข  
จำนวน  3  โครงการ
</t>
  </si>
  <si>
    <t>หมู่ที่ 10</t>
  </si>
  <si>
    <t>โครงการตามแนวพระราชดำริด้านสาธารณสุข  หมู่ที่  11</t>
  </si>
  <si>
    <t xml:space="preserve">เพื่ออุดหนุนแก่คณะกรรมการหมู่บ้าน หมู่ที่  11 สำหรับขับเคลื่อนโครงการตามแนวพระราชดำริด้านสาธารณสุข  
จำนวน  3  โครงการ
</t>
  </si>
  <si>
    <t>หมู่ที่ 11</t>
  </si>
  <si>
    <t>โครงการตามแนวพระราชดำริด้านสาธารณสุข  หมู่ที่  12</t>
  </si>
  <si>
    <t xml:space="preserve">เพื่ออุดหนุนแก่คณะกรรมการหมู่บ้าน หมู่ที่  12 สำหรับขับเคลื่อนโครงการตามแนวพระราชดำริด้านสาธารณสุข  
</t>
  </si>
  <si>
    <t>หมู่ที่ 12</t>
  </si>
  <si>
    <t>โครงการตามแนวพระราชดำริด้านสาธารณสุข  หมู่ที่  13</t>
  </si>
  <si>
    <t xml:space="preserve">เพื่ออุดหนุนแก่คณะกรรมการหมู่บ้าน หมู่ที่  13 สำหรับขับเคลื่อนโครงการตามแนวพระราชดำริด้านสาธารณสุข 
 จำนวน  3  โครงการ
</t>
  </si>
  <si>
    <t>หมู่ที่ 13</t>
  </si>
  <si>
    <t>โครงการตามแนวพระราชดำริด้านสาธารณสุข  หมู่ที่  3</t>
  </si>
  <si>
    <t xml:space="preserve">เพื่ออุดหนุนแก่คณะกรรมการหมู่บ้าน หมู่ที่  3 สำหรับขับเคลื่อนโครงการตามแนวพระราชดำริด้านสาธารณสุข 
</t>
  </si>
  <si>
    <t>โครงการตามแนวพระราชดำริด้านสาธารณสุข  หมู่ที่  4</t>
  </si>
  <si>
    <t xml:space="preserve">เพื่ออุดหนุนแก่คณะกรรมการหมู่บ้าน หมู่ที่  4 สำหรับขับเคลื่อนโครงการตามแนวพระราชดำริด้านสาธารณสุข  
</t>
  </si>
  <si>
    <t>หมู่ที่ 4</t>
  </si>
  <si>
    <t>โครงการตามแนวพระราชดำริด้านสาธารณสุข  หมู่ที่  5</t>
  </si>
  <si>
    <t xml:space="preserve">เพื่ออุดหนุนแก่คณะกรรมการหมู่บ้าน หมู่ที่  5  สำหรับขับเคลื่อนโครงการตามแนวพระราชดำริด้านสาธารณสุข
</t>
  </si>
  <si>
    <t>หมู่ที่  5</t>
  </si>
  <si>
    <t>โครงการตามแนวพระราชดำริด้านสาธารณสุข  หมู่ที่  6</t>
  </si>
  <si>
    <t xml:space="preserve">เพื่ออุดหนุนแก่คณะกรรมการหมู่บ้าน หมู่ที่  6 สำหรับขับเคลื่อนโครงการตามแนวพระราชดำริด้านสาธารณสุข  
</t>
  </si>
  <si>
    <t>โครงการตามแนวพระราชดำริด้านสาธารณสุข  หมู่ที่  7</t>
  </si>
  <si>
    <t xml:space="preserve">เพื่ออุดหนุนแก่คณะกรรมการหมู่บ้าน หมู่ที่  7 สำหรับขับเคลื่อนโครงการตามแนวพระราชดำริด้านสาธารณสุข  
</t>
  </si>
  <si>
    <t>หมู่ที่  7</t>
  </si>
  <si>
    <t>โครงการตามแนวพระราชดำริด้านสาธารณสุข  หมู่ที่  8</t>
  </si>
  <si>
    <t xml:space="preserve">เพื่ออุดหนุนแก่คณะกรรมการหมู่บ้าน หมู่ที่  8 สำหรับขับเคลื่อนโครงการตามแนวพระราชดำริด้านสาธารณสุข  
</t>
  </si>
  <si>
    <t>หมู่ที่  8</t>
  </si>
  <si>
    <t>โครงการตามแนวพระราชดำริด้านสาธารณสุข  หมู่ที่  9</t>
  </si>
  <si>
    <t xml:space="preserve">เพื่ออุดหนุนแก่คณะกรรมการหมู่บ้าน หมู่ที่  9 สำหรับขับเคลื่อนโครงการตามแนวพระราชดำริด้านสาธารณสุข  
 </t>
  </si>
  <si>
    <t>โครงการตามแนวพระราชดำริด้านสาธารณสุข  หมู่ที่  1</t>
  </si>
  <si>
    <t xml:space="preserve">เพื่ออุดหนุนแก่คณะกรรมการหมู่บ้าน หมู่ที่  1 สำหรับขับเคลื่อนโครงการตามแนวพระราชดำริด้านสาธารณสุข  
</t>
  </si>
  <si>
    <t>โครงการตามแนวพระราชดำริด้านสาธารณสุข  หมู่ที่  2</t>
  </si>
  <si>
    <t xml:space="preserve">เพื่ออุดหนุนแก่คณะกรรมการหมู่บ้าน หมู่ที่  2 สำหรับขับเคลื่อนโครงการตามแนวพระราชดำริด้านสาธารณสุข  
</t>
  </si>
  <si>
    <t>รวม ( แผนงานสาธารณสุข )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</si>
  <si>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>สร้างความเข้มแข็งของชุมชน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</si>
  <si>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ส่งเสริมและสนับสนุนความเข้มแข็งชุมชน</t>
    </r>
  </si>
  <si>
    <t xml:space="preserve">โครงการฝึกอบรม/ สัมมนา/
ศึกษาดูงาน </t>
  </si>
  <si>
    <t xml:space="preserve">เพื่อจ่ายเป็นค่าใช้จ่ายตามโครงการฝึกอบรม /สัมมนา / ศึกษาดูงาน 
</t>
  </si>
  <si>
    <t>โครงการพัฒนาบทบาทสตรี</t>
  </si>
  <si>
    <t xml:space="preserve">เพื่อจ่ายเป็นค่าใช้จ่ายตามโครงการพัฒนาบทบาทสตรี
</t>
  </si>
  <si>
    <t xml:space="preserve">โครงการสนับสนุนศูนย์พัฒนาครอบครัว </t>
  </si>
  <si>
    <t xml:space="preserve">เพื่อจ่ายเป็นค่าใช้จ่ายตามโครงการสนับสนุนศูนย์พัฒนาครอบครัว
</t>
  </si>
  <si>
    <t>รวม  ( แผนงานสร้างความเข้มแข็งของชุมชน)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</si>
  <si>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>งบกลาง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</si>
  <si>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งบกลาง</t>
    </r>
  </si>
  <si>
    <t>เบี้ยยังชีพผู้สูงอายุ</t>
  </si>
  <si>
    <t xml:space="preserve">เพื่อจ่ายเป็นเงินค่าเบี้ยยังชีพผู้สูงอายุในพื้นที่  อบต.วังหิน  
</t>
  </si>
  <si>
    <t>เบี้ยยังชีพคนพิการ</t>
  </si>
  <si>
    <t xml:space="preserve">เพื่อจ่ายเป็นเงินค่าเบี้ยยังชีพคนพิการในเขตพื้นที่  อบต.วังหิน  
</t>
  </si>
  <si>
    <t>เบี้ยยังชีพผู้ป่วยเอดส์</t>
  </si>
  <si>
    <t xml:space="preserve">เพื่อจ่ายเป็นเงินสค่าเบี้ยยังชีพผู้สูงป่วยเอดส์ในเขตพื้นที่  อบต.วังหิน
</t>
  </si>
  <si>
    <t>รวม (แผนงานงบกลาง)</t>
  </si>
  <si>
    <t xml:space="preserve">ภายใต้ยุทธศาสตร์ ที่  6     ด้านการเมืองการปกครองการบริหารจัดการองค์กรภายใต้ระบบธรรมาภิบาล </t>
  </si>
  <si>
    <r>
      <rPr>
        <sz val="15"/>
        <color theme="1"/>
        <rFont val="TH SarabunPSK"/>
        <charset val="134"/>
      </rPr>
      <t xml:space="preserve">                               แผนงาน  </t>
    </r>
    <r>
      <rPr>
        <b/>
        <i/>
        <sz val="15"/>
        <color theme="1"/>
        <rFont val="TH SarabunPSK"/>
        <charset val="134"/>
      </rPr>
      <t>บริหารงานทั่วไป</t>
    </r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</si>
  <si>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บริหารทั่วไป</t>
    </r>
  </si>
  <si>
    <t xml:space="preserve">ค่าใช้จ่ายในการเลือกตั้งสมาชิกสภาองค์การบริหารส่วนตำบล และ นายกองค์การบริหารส่วนตำบล </t>
  </si>
  <si>
    <t xml:space="preserve">เพื่อจ่ายเป็นค่าใช้จ่ายในการเลือกตั้งสมาชิกสภาองค์การบริหารส่วนตำบล และ นายกองค์การบริหารส่วนตำบล   
</t>
  </si>
  <si>
    <t>ค่าใช้จ่ายสำหรับวันสำคัญของทางราชการ และสถาบันพระมหากษัตริย์</t>
  </si>
  <si>
    <t xml:space="preserve">เพื่อจ่ายเป็นค่าใช้จ่ายสำหรับวันสำคัญของทางราชการ และสถาบันพระมหากษัตริย์
</t>
  </si>
  <si>
    <t>อบต.วังหิน /
 อำเภอบางขัน</t>
  </si>
  <si>
    <t xml:space="preserve">วันท้องถิ่นไทย </t>
  </si>
  <si>
    <t xml:space="preserve">เพื่อจ่ายเป็นค่าใช้จ่ายตามโครงการวันท้องถิ่นไทย
</t>
  </si>
  <si>
    <t xml:space="preserve">โครงการอบรมสัมมนา / ศึกษาดูงาน เพื่อพัฒนาความรู้ให้แก่ คณะผู้บริหาร  ส.อบต. พนักงานส่วนตำบล , ลูกจ้างประจำ และพนักงานจ้าง </t>
  </si>
  <si>
    <t xml:space="preserve">เพื่อจ่ายเป็นค่าใช้จ่ายตามโครงการอบรมสัมมนา / ศึกษาดูงาน เพื่อพัฒนาความรู้ให้แก่ คณะผู้บริหาร  ส.อบต. พนักงานส่วนตำบล , ลูกจ้างประจำ และพนักงานจ้าง  
</t>
  </si>
  <si>
    <t>ยังไม่กำหนด</t>
  </si>
  <si>
    <t>โครงการอบรมให้ความรู้ด้านกฎหมาย แก่ บุคลากร สมาชิกสภาท้องถิ่น ผู้นำชุมชนและประชาชน</t>
  </si>
  <si>
    <t xml:space="preserve">เพื่อจ่ายเป็นค่าใช้จ่ายตามโครงการอบรมให้ความรู้ด้านกฎหมาย แก่ บุคลากร สมาชิกสภาท้องถิ่น ผู้นำชุมชนและประชาชน  
</t>
  </si>
  <si>
    <t xml:space="preserve">รวม  ( งานบริหารทั่วไป ) </t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</si>
  <si>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บริหารงานคลัง</t>
    </r>
  </si>
  <si>
    <t xml:space="preserve">โครงการจัดทำแผนที่ภาษีและทะเบียนทรัพย์สิน </t>
  </si>
  <si>
    <t xml:space="preserve">เพื่อจ่ายเป็นค่าใช้จ่ายตามโครงการจัดทำแผนที่ภาษีและทะเบียนทรัพย์สิน  
</t>
  </si>
  <si>
    <t xml:space="preserve">กองคลัง 
อบต.วังหิน </t>
  </si>
  <si>
    <t xml:space="preserve">โครงการส่งเสริมและประชาสัมพันธ์การจัดเก็บรายได้ </t>
  </si>
  <si>
    <t xml:space="preserve">เพื่อจ่ายเป็นค่าใช้จ่ายตามโครงการ ส่งเสริมและประชาสัมพันธ์การจัดเก็บรายได้ 
</t>
  </si>
  <si>
    <t>รวม  ( แผนงานบริหารงานคลัง)</t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</si>
  <si>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ส่งเสริมและสนับสนุนความเข้มแข็งของชุมชน</t>
    </r>
  </si>
  <si>
    <t>โครงการส่งเสริมและสนับสนุนการจัดทำแผนพัฒนาหมู่บ้าน แผนชุมชน และแผนพัฒนาตำบลวังหิน</t>
  </si>
  <si>
    <t xml:space="preserve">เพื่อจ่ายเป็นค่าใช้จ่ายตามโครงการส่งเสริมและสนับสนุนการจัดทำแผนพัฒนาหมู่บ้าน แผนชุมชน และแผนพัฒนาตำบลวังหิน 
</t>
  </si>
  <si>
    <t>รวม ( แผนงานสร้างความเข้มแข็งของชุมชน )</t>
  </si>
  <si>
    <t xml:space="preserve">บัญชีจำนวนครุภัณฑ์สำหรับที่ไม่ได้ดำเนินการตามโครงการพัฒนาท้องถิ่น </t>
  </si>
  <si>
    <t>ประเภทครุภัณฑ์  :   ครุภัณฑ์สำนักงาน</t>
  </si>
  <si>
    <t xml:space="preserve">ครุภัณฑ์ </t>
  </si>
  <si>
    <t>รายละเอียดของครุภัณฑ์</t>
  </si>
  <si>
    <t>เก้าอี้สำนักงาน</t>
  </si>
  <si>
    <t xml:space="preserve"> - จัดซื้อเก้าอี้สำนักงานโดยมีรายละเอียดดังนี้ 
1.เก้าอี้ผู้บริหารระดับสูง 2ตัว
2. เก้าอี้ผู้อำนวยการ 2 ตัว
3. เก้าอี้สำหรับพนักงาน 2 ตัว </t>
  </si>
  <si>
    <t>เครื่องปรับอากาศ</t>
  </si>
  <si>
    <t xml:space="preserve"> - จัดซื้อเครื่องปรับอากาศแบบติดผนัง (ระบบ Inverter ) ชนาด 12,000 บีทียู จำนวน 3 เครื่อง </t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</si>
  <si>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บริหารทั่วไปเกี่ยวกับการศึกษา</t>
    </r>
  </si>
  <si>
    <t xml:space="preserve"> - จัดซื้อเก้าอี้สำนักงานสำหรับพนักงาน จำนวน 2  ตัว</t>
  </si>
  <si>
    <r>
      <rPr>
        <sz val="15"/>
        <color theme="1"/>
        <rFont val="TH SarabunPSK"/>
        <charset val="134"/>
      </rPr>
      <t xml:space="preserve">                               งาน  </t>
    </r>
    <r>
      <rPr>
        <b/>
        <i/>
        <sz val="15"/>
        <color theme="1"/>
        <rFont val="TH SarabunPSK"/>
        <charset val="134"/>
      </rPr>
      <t>บริหารทั่วไปเกี่ยวกับอุตสาหกรรมและการโยธา</t>
    </r>
  </si>
  <si>
    <t xml:space="preserve"> - จัดซื้อเก้าอี้สำนักงานตามรายละเอียดังนี้
1. สำหรับผู้อำนวยการ จำนวน 1 ตัว
2.สำหรับพนักงาน จำนวน 2  ตัว</t>
  </si>
  <si>
    <t>ประเภทครุภัณฑ์  :   ครุภัณฑ์คอมพิวเตอร์หรืออิเล็กทรอนิกส์</t>
  </si>
  <si>
    <t xml:space="preserve">                               งาน  บริหารงานคลัง</t>
  </si>
  <si>
    <t>จัดซื้อเครื่องพิมพ์</t>
  </si>
  <si>
    <t xml:space="preserve"> -  จัดซื้อเครื่องพิมพ์ Multifunction เลเซอร์ LED สี จำนวน 1 เครื่อง</t>
  </si>
  <si>
    <t>เครื่องคอมพิวเตอร์</t>
  </si>
  <si>
    <t xml:space="preserve"> -  จัดซื้อเครื่องคอมพิวเตอร์ สำหรับงานประมวลผล แบบ ที่ 1 จำนวน 1 เครื่อง </t>
  </si>
  <si>
    <t>เครื่องพิมพ์</t>
  </si>
  <si>
    <t xml:space="preserve"> -  จัดซื้อเครื่องพิมพ์แบบฉีดหมึกพร้อมติดตั้งถังหมึกพิมพ์ ( Ink Tank Printer)</t>
  </si>
  <si>
    <t>เครื่องสำรองไฟ</t>
  </si>
  <si>
    <t xml:space="preserve"> -  จัดซื้อเครื่องสำรองไฟขนาด 800VA  จำนวน 3 เครื่อง</t>
  </si>
  <si>
    <t xml:space="preserve"> -  จัดซื้อเครื่องคอมพิวเตอร์ All  In One   สำหรับงานประมวลผล แบบ ที่ 1 จำนวน 1 เครื่อง </t>
  </si>
  <si>
    <t xml:space="preserve"> -  จัดซื้อเครื่องพิมพ์ Multifunction เลเซอร์ LED  ขาว ดำ จำนวน 1 เครื่อง</t>
  </si>
  <si>
    <t>ประเภทครุภัณฑ์  :   ครุภัณฑ์ก่อสร้าง</t>
  </si>
  <si>
    <t>เครื่องเจาะ ( Coring)</t>
  </si>
  <si>
    <t xml:space="preserve"> -  จัดซื้อเครื่องเจาะ (Coring) พร้อมดอกเจาะ เพื่อใช้ทดสอบความหนาของผิวจราจร จำนวน 1 เครื่อง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</si>
</sst>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8" formatCode="_-* #,##0_-;\-* #,##0_-;_-* &quot;-&quot;??_-;_-@_-"/>
  </numFmts>
  <fonts count="34">
    <font>
      <sz val="11"/>
      <color theme="1"/>
      <name val="Calibri"/>
      <charset val="222"/>
      <scheme val="minor"/>
    </font>
    <font>
      <sz val="15"/>
      <color theme="1"/>
      <name val="TH SarabunPSK"/>
      <charset val="134"/>
    </font>
    <font>
      <b/>
      <sz val="15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b/>
      <sz val="14"/>
      <color theme="1"/>
      <name val="TH SarabunPSK"/>
      <charset val="134"/>
    </font>
    <font>
      <sz val="16"/>
      <color theme="1"/>
      <name val="TH SarabunIT๙"/>
      <charset val="134"/>
    </font>
    <font>
      <b/>
      <sz val="50"/>
      <color theme="1"/>
      <name val="TH SarabunPSK"/>
      <charset val="134"/>
    </font>
    <font>
      <b/>
      <sz val="15"/>
      <color theme="1"/>
      <name val="Tahoma"/>
      <charset val="134"/>
    </font>
    <font>
      <sz val="15"/>
      <color theme="1"/>
      <name val="Tahoma"/>
      <charset val="134"/>
    </font>
    <font>
      <b/>
      <sz val="12"/>
      <color theme="1"/>
      <name val="Tahoma"/>
      <charset val="134"/>
    </font>
    <font>
      <i/>
      <sz val="15"/>
      <color theme="1"/>
      <name val="TH SarabunPSK"/>
      <charset val="134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i/>
      <sz val="15"/>
      <color theme="1"/>
      <name val="TH SarabunPSK"/>
      <charset val="134"/>
    </font>
    <font>
      <b/>
      <sz val="12"/>
      <color theme="1"/>
      <name val="TH SarabunPSK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5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22" borderId="12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24" borderId="15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1" fillId="28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</cellStyleXfs>
  <cellXfs count="1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178" fontId="1" fillId="0" borderId="1" xfId="2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178" fontId="1" fillId="0" borderId="0" xfId="2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1" xfId="0" applyNumberFormat="1" applyFont="1" applyBorder="1"/>
    <xf numFmtId="3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3" fontId="2" fillId="0" borderId="4" xfId="0" applyNumberFormat="1" applyFont="1" applyBorder="1"/>
    <xf numFmtId="0" fontId="2" fillId="0" borderId="0" xfId="0" applyFont="1" applyBorder="1" applyAlignment="1">
      <alignment horizontal="right"/>
    </xf>
    <xf numFmtId="3" fontId="2" fillId="0" borderId="0" xfId="0" applyNumberFormat="1" applyFont="1"/>
    <xf numFmtId="178" fontId="2" fillId="0" borderId="0" xfId="2" applyNumberFormat="1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textRotation="90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78" fontId="2" fillId="0" borderId="1" xfId="2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78" fontId="2" fillId="0" borderId="1" xfId="0" applyNumberFormat="1" applyFont="1" applyBorder="1"/>
    <xf numFmtId="178" fontId="2" fillId="0" borderId="0" xfId="0" applyNumberFormat="1" applyFont="1" applyBorder="1"/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/>
    </xf>
    <xf numFmtId="178" fontId="2" fillId="0" borderId="1" xfId="2" applyNumberFormat="1" applyFont="1" applyBorder="1"/>
    <xf numFmtId="178" fontId="1" fillId="0" borderId="0" xfId="2" applyNumberFormat="1" applyFont="1"/>
    <xf numFmtId="0" fontId="4" fillId="0" borderId="0" xfId="0" applyFont="1"/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178" fontId="5" fillId="0" borderId="0" xfId="2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178" fontId="1" fillId="3" borderId="1" xfId="2" applyNumberFormat="1" applyFont="1" applyFill="1" applyBorder="1" applyAlignment="1">
      <alignment horizontal="right" vertical="top" wrapText="1"/>
    </xf>
    <xf numFmtId="178" fontId="1" fillId="3" borderId="1" xfId="2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3" fontId="1" fillId="0" borderId="1" xfId="0" applyNumberFormat="1" applyFont="1" applyBorder="1" applyAlignment="1">
      <alignment horizontal="center" vertical="top"/>
    </xf>
    <xf numFmtId="3" fontId="1" fillId="0" borderId="0" xfId="0" applyNumberFormat="1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78" fontId="2" fillId="2" borderId="6" xfId="2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178" fontId="1" fillId="0" borderId="7" xfId="2" applyNumberFormat="1" applyFont="1" applyBorder="1"/>
    <xf numFmtId="0" fontId="1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2" fillId="2" borderId="8" xfId="0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178" fontId="2" fillId="2" borderId="8" xfId="2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0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178" fontId="2" fillId="2" borderId="9" xfId="2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9" fillId="0" borderId="9" xfId="0" applyFont="1" applyBorder="1"/>
    <xf numFmtId="0" fontId="2" fillId="2" borderId="7" xfId="0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178" fontId="2" fillId="2" borderId="7" xfId="2" applyNumberFormat="1" applyFont="1" applyFill="1" applyBorder="1" applyAlignment="1">
      <alignment horizontal="center"/>
    </xf>
    <xf numFmtId="0" fontId="9" fillId="0" borderId="7" xfId="0" applyFont="1" applyBorder="1"/>
    <xf numFmtId="0" fontId="2" fillId="0" borderId="9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178" fontId="1" fillId="0" borderId="9" xfId="2" applyNumberFormat="1" applyFont="1" applyBorder="1"/>
    <xf numFmtId="0" fontId="1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1" fillId="0" borderId="7" xfId="0" applyFont="1" applyBorder="1"/>
    <xf numFmtId="178" fontId="2" fillId="2" borderId="8" xfId="2" applyNumberFormat="1" applyFont="1" applyFill="1" applyBorder="1"/>
    <xf numFmtId="0" fontId="1" fillId="0" borderId="9" xfId="0" applyFont="1" applyBorder="1"/>
    <xf numFmtId="0" fontId="1" fillId="2" borderId="8" xfId="0" applyFont="1" applyFill="1" applyBorder="1"/>
    <xf numFmtId="0" fontId="2" fillId="0" borderId="9" xfId="0" applyFont="1" applyBorder="1"/>
    <xf numFmtId="2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178" fontId="1" fillId="0" borderId="9" xfId="2" applyNumberFormat="1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78" fontId="2" fillId="2" borderId="7" xfId="2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178" fontId="2" fillId="2" borderId="7" xfId="2" applyNumberFormat="1" applyFont="1" applyFill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752475</xdr:colOff>
      <xdr:row>0</xdr:row>
      <xdr:rowOff>28575</xdr:rowOff>
    </xdr:from>
    <xdr:to>
      <xdr:col>5</xdr:col>
      <xdr:colOff>914400</xdr:colOff>
      <xdr:row>1</xdr:row>
      <xdr:rowOff>133350</xdr:rowOff>
    </xdr:to>
    <xdr:sp>
      <xdr:nvSpPr>
        <xdr:cNvPr id="2" name="สี่เหลี่ยมผืนผ้ามุมมน 1"/>
        <xdr:cNvSpPr/>
      </xdr:nvSpPr>
      <xdr:spPr>
        <a:xfrm>
          <a:off x="8073390" y="28575"/>
          <a:ext cx="1126490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/>
            <a:t>แบบ  ผด. </a:t>
          </a:r>
          <a:r>
            <a:rPr lang="en-US" sz="1100"/>
            <a:t>01</a:t>
          </a:r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>
      <xdr:nvSpPr>
        <xdr:cNvPr id="2" name="สี่เหลี่ยมผืนผ้ามุมมน 1"/>
        <xdr:cNvSpPr/>
      </xdr:nvSpPr>
      <xdr:spPr>
        <a:xfrm>
          <a:off x="7743825" y="104775"/>
          <a:ext cx="1114425" cy="3238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/>
            <a:t>แบบ  ผด. ๒</a:t>
          </a:r>
          <a:endParaRPr lang="th-TH" sz="1100"/>
        </a:p>
      </xdr:txBody>
    </xdr:sp>
    <xdr:clientData/>
  </xdr:twoCellAnchor>
  <xdr:twoCellAnchor>
    <xdr:from>
      <xdr:col>12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>
      <xdr:nvSpPr>
        <xdr:cNvPr id="26" name="สี่เหลี่ยมผืนผ้ามุมมน 25"/>
        <xdr:cNvSpPr/>
      </xdr:nvSpPr>
      <xdr:spPr>
        <a:xfrm>
          <a:off x="7743825" y="104775"/>
          <a:ext cx="1114425" cy="3238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171451</xdr:colOff>
      <xdr:row>11</xdr:row>
      <xdr:rowOff>28576</xdr:rowOff>
    </xdr:from>
    <xdr:to>
      <xdr:col>18</xdr:col>
      <xdr:colOff>1</xdr:colOff>
      <xdr:row>12</xdr:row>
      <xdr:rowOff>133351</xdr:rowOff>
    </xdr:to>
    <xdr:sp>
      <xdr:nvSpPr>
        <xdr:cNvPr id="65" name="สี่เหลี่ยมผืนผ้ามุมมน 64"/>
        <xdr:cNvSpPr/>
      </xdr:nvSpPr>
      <xdr:spPr>
        <a:xfrm>
          <a:off x="7886700" y="6638925"/>
          <a:ext cx="1085850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28576</xdr:colOff>
      <xdr:row>52</xdr:row>
      <xdr:rowOff>104776</xdr:rowOff>
    </xdr:from>
    <xdr:to>
      <xdr:col>17</xdr:col>
      <xdr:colOff>95251</xdr:colOff>
      <xdr:row>53</xdr:row>
      <xdr:rowOff>209551</xdr:rowOff>
    </xdr:to>
    <xdr:sp>
      <xdr:nvSpPr>
        <xdr:cNvPr id="18" name="สี่เหลี่ยมผืนผ้ามุมมน 17"/>
        <xdr:cNvSpPr/>
      </xdr:nvSpPr>
      <xdr:spPr>
        <a:xfrm>
          <a:off x="7743825" y="26527760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/>
            <a:t>แบบ  ผด. ๒</a:t>
          </a:r>
          <a:endParaRPr lang="th-TH" sz="1100"/>
        </a:p>
      </xdr:txBody>
    </xdr:sp>
    <xdr:clientData/>
  </xdr:twoCellAnchor>
  <xdr:twoCellAnchor>
    <xdr:from>
      <xdr:col>12</xdr:col>
      <xdr:colOff>28576</xdr:colOff>
      <xdr:row>52</xdr:row>
      <xdr:rowOff>104776</xdr:rowOff>
    </xdr:from>
    <xdr:to>
      <xdr:col>17</xdr:col>
      <xdr:colOff>95251</xdr:colOff>
      <xdr:row>53</xdr:row>
      <xdr:rowOff>209551</xdr:rowOff>
    </xdr:to>
    <xdr:sp>
      <xdr:nvSpPr>
        <xdr:cNvPr id="19" name="สี่เหลี่ยมผืนผ้ามุมมน 18"/>
        <xdr:cNvSpPr/>
      </xdr:nvSpPr>
      <xdr:spPr>
        <a:xfrm>
          <a:off x="7743825" y="26527760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114300</xdr:colOff>
      <xdr:row>22</xdr:row>
      <xdr:rowOff>47625</xdr:rowOff>
    </xdr:from>
    <xdr:to>
      <xdr:col>17</xdr:col>
      <xdr:colOff>152400</xdr:colOff>
      <xdr:row>23</xdr:row>
      <xdr:rowOff>152400</xdr:rowOff>
    </xdr:to>
    <xdr:sp>
      <xdr:nvSpPr>
        <xdr:cNvPr id="8" name="สี่เหลี่ยมผืนผ้ามุมมน 7"/>
        <xdr:cNvSpPr/>
      </xdr:nvSpPr>
      <xdr:spPr>
        <a:xfrm>
          <a:off x="7829550" y="13421360"/>
          <a:ext cx="108585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33</xdr:row>
      <xdr:rowOff>19050</xdr:rowOff>
    </xdr:from>
    <xdr:to>
      <xdr:col>17</xdr:col>
      <xdr:colOff>142875</xdr:colOff>
      <xdr:row>34</xdr:row>
      <xdr:rowOff>123825</xdr:rowOff>
    </xdr:to>
    <xdr:sp>
      <xdr:nvSpPr>
        <xdr:cNvPr id="9" name="สี่เหลี่ยมผืนผ้ามุมมน 8"/>
        <xdr:cNvSpPr/>
      </xdr:nvSpPr>
      <xdr:spPr>
        <a:xfrm>
          <a:off x="7820025" y="19888835"/>
          <a:ext cx="108585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9525</xdr:colOff>
      <xdr:row>8</xdr:row>
      <xdr:rowOff>257175</xdr:rowOff>
    </xdr:from>
    <xdr:to>
      <xdr:col>13</xdr:col>
      <xdr:colOff>203835</xdr:colOff>
      <xdr:row>8</xdr:row>
      <xdr:rowOff>257175</xdr:rowOff>
    </xdr:to>
    <xdr:cxnSp>
      <xdr:nvCxnSpPr>
        <xdr:cNvPr id="10" name="ลูกศรเชื่อมต่อแบบตรง 9"/>
        <xdr:cNvCxnSpPr/>
      </xdr:nvCxnSpPr>
      <xdr:spPr>
        <a:xfrm>
          <a:off x="7305675" y="2190750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314325</xdr:rowOff>
    </xdr:from>
    <xdr:to>
      <xdr:col>13</xdr:col>
      <xdr:colOff>194310</xdr:colOff>
      <xdr:row>9</xdr:row>
      <xdr:rowOff>314325</xdr:rowOff>
    </xdr:to>
    <xdr:cxnSp>
      <xdr:nvCxnSpPr>
        <xdr:cNvPr id="11" name="ลูกศรเชื่อมต่อแบบตรง 10"/>
        <xdr:cNvCxnSpPr/>
      </xdr:nvCxnSpPr>
      <xdr:spPr>
        <a:xfrm>
          <a:off x="7296150" y="4248150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26</xdr:row>
      <xdr:rowOff>295275</xdr:rowOff>
    </xdr:from>
    <xdr:to>
      <xdr:col>14</xdr:col>
      <xdr:colOff>3810</xdr:colOff>
      <xdr:row>26</xdr:row>
      <xdr:rowOff>295275</xdr:rowOff>
    </xdr:to>
    <xdr:cxnSp>
      <xdr:nvCxnSpPr>
        <xdr:cNvPr id="12" name="ลูกศรเชื่อมต่อแบบตรง 11"/>
        <xdr:cNvCxnSpPr/>
      </xdr:nvCxnSpPr>
      <xdr:spPr>
        <a:xfrm>
          <a:off x="7315200" y="14669135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27</xdr:row>
      <xdr:rowOff>276225</xdr:rowOff>
    </xdr:from>
    <xdr:to>
      <xdr:col>13</xdr:col>
      <xdr:colOff>203835</xdr:colOff>
      <xdr:row>27</xdr:row>
      <xdr:rowOff>276225</xdr:rowOff>
    </xdr:to>
    <xdr:cxnSp>
      <xdr:nvCxnSpPr>
        <xdr:cNvPr id="13" name="ลูกศรเชื่อมต่อแบบตรง 12"/>
        <xdr:cNvCxnSpPr/>
      </xdr:nvCxnSpPr>
      <xdr:spPr>
        <a:xfrm>
          <a:off x="7305675" y="16726535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60</xdr:row>
      <xdr:rowOff>323850</xdr:rowOff>
    </xdr:from>
    <xdr:to>
      <xdr:col>14</xdr:col>
      <xdr:colOff>3810</xdr:colOff>
      <xdr:row>60</xdr:row>
      <xdr:rowOff>323850</xdr:rowOff>
    </xdr:to>
    <xdr:cxnSp>
      <xdr:nvCxnSpPr>
        <xdr:cNvPr id="14" name="ลูกศรเชื่อมต่อแบบตรง 13"/>
        <xdr:cNvCxnSpPr/>
      </xdr:nvCxnSpPr>
      <xdr:spPr>
        <a:xfrm>
          <a:off x="7315200" y="29052520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61</xdr:row>
      <xdr:rowOff>619125</xdr:rowOff>
    </xdr:from>
    <xdr:to>
      <xdr:col>13</xdr:col>
      <xdr:colOff>203835</xdr:colOff>
      <xdr:row>61</xdr:row>
      <xdr:rowOff>619125</xdr:rowOff>
    </xdr:to>
    <xdr:cxnSp>
      <xdr:nvCxnSpPr>
        <xdr:cNvPr id="15" name="ลูกศรเชื่อมต่อแบบตรง 14"/>
        <xdr:cNvCxnSpPr/>
      </xdr:nvCxnSpPr>
      <xdr:spPr>
        <a:xfrm>
          <a:off x="7305675" y="31109920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15</xdr:row>
      <xdr:rowOff>323850</xdr:rowOff>
    </xdr:from>
    <xdr:to>
      <xdr:col>14</xdr:col>
      <xdr:colOff>3810</xdr:colOff>
      <xdr:row>15</xdr:row>
      <xdr:rowOff>323850</xdr:rowOff>
    </xdr:to>
    <xdr:cxnSp>
      <xdr:nvCxnSpPr>
        <xdr:cNvPr id="16" name="ลูกศรเชื่อมต่อแบบตรง 15"/>
        <xdr:cNvCxnSpPr/>
      </xdr:nvCxnSpPr>
      <xdr:spPr>
        <a:xfrm>
          <a:off x="7315200" y="8249285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16</xdr:row>
      <xdr:rowOff>323850</xdr:rowOff>
    </xdr:from>
    <xdr:to>
      <xdr:col>13</xdr:col>
      <xdr:colOff>203835</xdr:colOff>
      <xdr:row>16</xdr:row>
      <xdr:rowOff>323850</xdr:rowOff>
    </xdr:to>
    <xdr:cxnSp>
      <xdr:nvCxnSpPr>
        <xdr:cNvPr id="17" name="ลูกศรเชื่อมต่อแบบตรง 16"/>
        <xdr:cNvCxnSpPr/>
      </xdr:nvCxnSpPr>
      <xdr:spPr>
        <a:xfrm>
          <a:off x="7305675" y="10306685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37</xdr:row>
      <xdr:rowOff>352425</xdr:rowOff>
    </xdr:from>
    <xdr:to>
      <xdr:col>13</xdr:col>
      <xdr:colOff>203835</xdr:colOff>
      <xdr:row>37</xdr:row>
      <xdr:rowOff>352425</xdr:rowOff>
    </xdr:to>
    <xdr:cxnSp>
      <xdr:nvCxnSpPr>
        <xdr:cNvPr id="20" name="ลูกศรเชื่อมต่อแบบตรง 19"/>
        <xdr:cNvCxnSpPr/>
      </xdr:nvCxnSpPr>
      <xdr:spPr>
        <a:xfrm>
          <a:off x="7305675" y="21193760"/>
          <a:ext cx="8229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152400</xdr:colOff>
      <xdr:row>3</xdr:row>
      <xdr:rowOff>85725</xdr:rowOff>
    </xdr:from>
    <xdr:to>
      <xdr:col>17</xdr:col>
      <xdr:colOff>219075</xdr:colOff>
      <xdr:row>4</xdr:row>
      <xdr:rowOff>190500</xdr:rowOff>
    </xdr:to>
    <xdr:sp>
      <xdr:nvSpPr>
        <xdr:cNvPr id="64" name="สี่เหลี่ยมผืนผ้ามุมมน 63"/>
        <xdr:cNvSpPr/>
      </xdr:nvSpPr>
      <xdr:spPr>
        <a:xfrm>
          <a:off x="9184640" y="828675"/>
          <a:ext cx="1104900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38</xdr:row>
      <xdr:rowOff>95250</xdr:rowOff>
    </xdr:from>
    <xdr:to>
      <xdr:col>17</xdr:col>
      <xdr:colOff>190500</xdr:colOff>
      <xdr:row>39</xdr:row>
      <xdr:rowOff>200025</xdr:rowOff>
    </xdr:to>
    <xdr:sp>
      <xdr:nvSpPr>
        <xdr:cNvPr id="66" name="สี่เหลี่ยมผืนผ้ามุมมน 65"/>
        <xdr:cNvSpPr/>
      </xdr:nvSpPr>
      <xdr:spPr>
        <a:xfrm>
          <a:off x="9156065" y="14422120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142875</xdr:colOff>
      <xdr:row>58</xdr:row>
      <xdr:rowOff>66675</xdr:rowOff>
    </xdr:from>
    <xdr:to>
      <xdr:col>17</xdr:col>
      <xdr:colOff>209550</xdr:colOff>
      <xdr:row>59</xdr:row>
      <xdr:rowOff>171450</xdr:rowOff>
    </xdr:to>
    <xdr:sp>
      <xdr:nvSpPr>
        <xdr:cNvPr id="67" name="สี่เหลี่ยมผืนผ้ามุมมน 66"/>
        <xdr:cNvSpPr/>
      </xdr:nvSpPr>
      <xdr:spPr>
        <a:xfrm>
          <a:off x="9175115" y="21242655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142875</xdr:colOff>
      <xdr:row>75</xdr:row>
      <xdr:rowOff>19050</xdr:rowOff>
    </xdr:from>
    <xdr:to>
      <xdr:col>17</xdr:col>
      <xdr:colOff>209550</xdr:colOff>
      <xdr:row>76</xdr:row>
      <xdr:rowOff>190500</xdr:rowOff>
    </xdr:to>
    <xdr:sp>
      <xdr:nvSpPr>
        <xdr:cNvPr id="68" name="สี่เหลี่ยมผืนผ้ามุมมน 67"/>
        <xdr:cNvSpPr/>
      </xdr:nvSpPr>
      <xdr:spPr>
        <a:xfrm>
          <a:off x="9175115" y="28110815"/>
          <a:ext cx="1114425" cy="4286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16</xdr:row>
      <xdr:rowOff>66675</xdr:rowOff>
    </xdr:from>
    <xdr:to>
      <xdr:col>17</xdr:col>
      <xdr:colOff>171450</xdr:colOff>
      <xdr:row>17</xdr:row>
      <xdr:rowOff>133350</xdr:rowOff>
    </xdr:to>
    <xdr:sp>
      <xdr:nvSpPr>
        <xdr:cNvPr id="6" name="สี่เหลี่ยมผืนผ้ามุมมน 5"/>
        <xdr:cNvSpPr/>
      </xdr:nvSpPr>
      <xdr:spPr>
        <a:xfrm>
          <a:off x="9137015" y="6811010"/>
          <a:ext cx="1114425" cy="3238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28575</xdr:colOff>
      <xdr:row>8</xdr:row>
      <xdr:rowOff>219075</xdr:rowOff>
    </xdr:from>
    <xdr:to>
      <xdr:col>17</xdr:col>
      <xdr:colOff>196215</xdr:colOff>
      <xdr:row>8</xdr:row>
      <xdr:rowOff>219075</xdr:rowOff>
    </xdr:to>
    <xdr:cxnSp>
      <xdr:nvCxnSpPr>
        <xdr:cNvPr id="7" name="ลูกศรเชื่อมต่อแบบตรง 6"/>
        <xdr:cNvCxnSpPr/>
      </xdr:nvCxnSpPr>
      <xdr:spPr>
        <a:xfrm>
          <a:off x="8432165" y="252476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10</xdr:row>
      <xdr:rowOff>161925</xdr:rowOff>
    </xdr:from>
    <xdr:to>
      <xdr:col>11</xdr:col>
      <xdr:colOff>201930</xdr:colOff>
      <xdr:row>10</xdr:row>
      <xdr:rowOff>161925</xdr:rowOff>
    </xdr:to>
    <xdr:cxnSp>
      <xdr:nvCxnSpPr>
        <xdr:cNvPr id="8" name="ลูกศรเชื่อมต่อแบบตรง 7"/>
        <xdr:cNvCxnSpPr/>
      </xdr:nvCxnSpPr>
      <xdr:spPr>
        <a:xfrm>
          <a:off x="8841740" y="3543935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9</xdr:row>
      <xdr:rowOff>180975</xdr:rowOff>
    </xdr:from>
    <xdr:to>
      <xdr:col>12</xdr:col>
      <xdr:colOff>211455</xdr:colOff>
      <xdr:row>9</xdr:row>
      <xdr:rowOff>180975</xdr:rowOff>
    </xdr:to>
    <xdr:cxnSp>
      <xdr:nvCxnSpPr>
        <xdr:cNvPr id="9" name="ลูกศรเชื่อมต่อแบบตรง 8"/>
        <xdr:cNvCxnSpPr/>
      </xdr:nvCxnSpPr>
      <xdr:spPr>
        <a:xfrm>
          <a:off x="9060815" y="3020060"/>
          <a:ext cx="1809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285750</xdr:rowOff>
    </xdr:from>
    <xdr:to>
      <xdr:col>18</xdr:col>
      <xdr:colOff>22860</xdr:colOff>
      <xdr:row>11</xdr:row>
      <xdr:rowOff>285750</xdr:rowOff>
    </xdr:to>
    <xdr:cxnSp>
      <xdr:nvCxnSpPr>
        <xdr:cNvPr id="10" name="ลูกศรเชื่อมต่อแบบตรง 9"/>
        <xdr:cNvCxnSpPr/>
      </xdr:nvCxnSpPr>
      <xdr:spPr>
        <a:xfrm>
          <a:off x="7774940" y="4153535"/>
          <a:ext cx="25374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276225</xdr:rowOff>
    </xdr:from>
    <xdr:to>
      <xdr:col>18</xdr:col>
      <xdr:colOff>22860</xdr:colOff>
      <xdr:row>12</xdr:row>
      <xdr:rowOff>276225</xdr:rowOff>
    </xdr:to>
    <xdr:cxnSp>
      <xdr:nvCxnSpPr>
        <xdr:cNvPr id="11" name="ลูกศรเชื่อมต่อแบบตรง 10"/>
        <xdr:cNvCxnSpPr/>
      </xdr:nvCxnSpPr>
      <xdr:spPr>
        <a:xfrm>
          <a:off x="7774940" y="5182235"/>
          <a:ext cx="25374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304800</xdr:rowOff>
    </xdr:from>
    <xdr:to>
      <xdr:col>18</xdr:col>
      <xdr:colOff>22860</xdr:colOff>
      <xdr:row>20</xdr:row>
      <xdr:rowOff>304800</xdr:rowOff>
    </xdr:to>
    <xdr:cxnSp>
      <xdr:nvCxnSpPr>
        <xdr:cNvPr id="12" name="ลูกศรเชื่อมต่อแบบตรง 11"/>
        <xdr:cNvCxnSpPr/>
      </xdr:nvCxnSpPr>
      <xdr:spPr>
        <a:xfrm>
          <a:off x="7774940" y="8364220"/>
          <a:ext cx="25374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21</xdr:row>
      <xdr:rowOff>323850</xdr:rowOff>
    </xdr:from>
    <xdr:to>
      <xdr:col>18</xdr:col>
      <xdr:colOff>13335</xdr:colOff>
      <xdr:row>21</xdr:row>
      <xdr:rowOff>323850</xdr:rowOff>
    </xdr:to>
    <xdr:cxnSp>
      <xdr:nvCxnSpPr>
        <xdr:cNvPr id="13" name="ลูกศรเชื่อมต่อแบบตรง 12"/>
        <xdr:cNvCxnSpPr/>
      </xdr:nvCxnSpPr>
      <xdr:spPr>
        <a:xfrm>
          <a:off x="7774940" y="9611995"/>
          <a:ext cx="252793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276225</xdr:rowOff>
    </xdr:from>
    <xdr:to>
      <xdr:col>18</xdr:col>
      <xdr:colOff>22860</xdr:colOff>
      <xdr:row>43</xdr:row>
      <xdr:rowOff>276225</xdr:rowOff>
    </xdr:to>
    <xdr:cxnSp>
      <xdr:nvCxnSpPr>
        <xdr:cNvPr id="14" name="ลูกศรเชื่อมต่อแบบตรง 13"/>
        <xdr:cNvCxnSpPr/>
      </xdr:nvCxnSpPr>
      <xdr:spPr>
        <a:xfrm>
          <a:off x="7774940" y="16165830"/>
          <a:ext cx="253746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44</xdr:row>
      <xdr:rowOff>285750</xdr:rowOff>
    </xdr:from>
    <xdr:to>
      <xdr:col>13</xdr:col>
      <xdr:colOff>9525</xdr:colOff>
      <xdr:row>44</xdr:row>
      <xdr:rowOff>285750</xdr:rowOff>
    </xdr:to>
    <xdr:cxnSp>
      <xdr:nvCxnSpPr>
        <xdr:cNvPr id="15" name="ลูกศรเชื่อมต่อแบบตรง 14"/>
        <xdr:cNvCxnSpPr/>
      </xdr:nvCxnSpPr>
      <xdr:spPr>
        <a:xfrm>
          <a:off x="8822690" y="16927830"/>
          <a:ext cx="42862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63</xdr:row>
      <xdr:rowOff>209550</xdr:rowOff>
    </xdr:from>
    <xdr:to>
      <xdr:col>15</xdr:col>
      <xdr:colOff>201930</xdr:colOff>
      <xdr:row>63</xdr:row>
      <xdr:rowOff>209550</xdr:rowOff>
    </xdr:to>
    <xdr:cxnSp>
      <xdr:nvCxnSpPr>
        <xdr:cNvPr id="16" name="ลูกศรเชื่อมต่อแบบตรง 15"/>
        <xdr:cNvCxnSpPr/>
      </xdr:nvCxnSpPr>
      <xdr:spPr>
        <a:xfrm>
          <a:off x="9679940" y="22948265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45</xdr:row>
      <xdr:rowOff>285750</xdr:rowOff>
    </xdr:from>
    <xdr:to>
      <xdr:col>11</xdr:col>
      <xdr:colOff>201930</xdr:colOff>
      <xdr:row>45</xdr:row>
      <xdr:rowOff>285750</xdr:rowOff>
    </xdr:to>
    <xdr:cxnSp>
      <xdr:nvCxnSpPr>
        <xdr:cNvPr id="17" name="ลูกศรเชื่อมต่อแบบตรง 16"/>
        <xdr:cNvCxnSpPr/>
      </xdr:nvCxnSpPr>
      <xdr:spPr>
        <a:xfrm>
          <a:off x="8841740" y="17508855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64</xdr:row>
      <xdr:rowOff>171450</xdr:rowOff>
    </xdr:from>
    <xdr:to>
      <xdr:col>15</xdr:col>
      <xdr:colOff>201930</xdr:colOff>
      <xdr:row>64</xdr:row>
      <xdr:rowOff>171450</xdr:rowOff>
    </xdr:to>
    <xdr:cxnSp>
      <xdr:nvCxnSpPr>
        <xdr:cNvPr id="18" name="ลูกศรเชื่อมต่อแบบตรง 17"/>
        <xdr:cNvCxnSpPr/>
      </xdr:nvCxnSpPr>
      <xdr:spPr>
        <a:xfrm>
          <a:off x="9679940" y="23491190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65</xdr:row>
      <xdr:rowOff>180975</xdr:rowOff>
    </xdr:from>
    <xdr:to>
      <xdr:col>7</xdr:col>
      <xdr:colOff>201930</xdr:colOff>
      <xdr:row>65</xdr:row>
      <xdr:rowOff>180975</xdr:rowOff>
    </xdr:to>
    <xdr:cxnSp>
      <xdr:nvCxnSpPr>
        <xdr:cNvPr id="19" name="ลูกศรเชื่อมต่อแบบตรง 18"/>
        <xdr:cNvCxnSpPr/>
      </xdr:nvCxnSpPr>
      <xdr:spPr>
        <a:xfrm>
          <a:off x="8003540" y="24034115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66</xdr:row>
      <xdr:rowOff>276225</xdr:rowOff>
    </xdr:from>
    <xdr:to>
      <xdr:col>17</xdr:col>
      <xdr:colOff>196215</xdr:colOff>
      <xdr:row>66</xdr:row>
      <xdr:rowOff>276225</xdr:rowOff>
    </xdr:to>
    <xdr:cxnSp>
      <xdr:nvCxnSpPr>
        <xdr:cNvPr id="20" name="ลูกศรเชื่อมต่อแบบตรง 19"/>
        <xdr:cNvCxnSpPr/>
      </xdr:nvCxnSpPr>
      <xdr:spPr>
        <a:xfrm>
          <a:off x="8432165" y="2465324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67</xdr:row>
      <xdr:rowOff>209550</xdr:rowOff>
    </xdr:from>
    <xdr:to>
      <xdr:col>12</xdr:col>
      <xdr:colOff>211455</xdr:colOff>
      <xdr:row>67</xdr:row>
      <xdr:rowOff>209550</xdr:rowOff>
    </xdr:to>
    <xdr:cxnSp>
      <xdr:nvCxnSpPr>
        <xdr:cNvPr id="21" name="ลูกศรเชื่อมต่อแบบตรง 20"/>
        <xdr:cNvCxnSpPr/>
      </xdr:nvCxnSpPr>
      <xdr:spPr>
        <a:xfrm>
          <a:off x="9060815" y="25339040"/>
          <a:ext cx="1809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68</xdr:row>
      <xdr:rowOff>276225</xdr:rowOff>
    </xdr:from>
    <xdr:to>
      <xdr:col>7</xdr:col>
      <xdr:colOff>201930</xdr:colOff>
      <xdr:row>68</xdr:row>
      <xdr:rowOff>276225</xdr:rowOff>
    </xdr:to>
    <xdr:cxnSp>
      <xdr:nvCxnSpPr>
        <xdr:cNvPr id="22" name="ลูกศรเชื่อมต่อแบบตรง 21"/>
        <xdr:cNvCxnSpPr/>
      </xdr:nvCxnSpPr>
      <xdr:spPr>
        <a:xfrm>
          <a:off x="8003540" y="25929590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79</xdr:row>
      <xdr:rowOff>285750</xdr:rowOff>
    </xdr:from>
    <xdr:to>
      <xdr:col>6</xdr:col>
      <xdr:colOff>201930</xdr:colOff>
      <xdr:row>79</xdr:row>
      <xdr:rowOff>285750</xdr:rowOff>
    </xdr:to>
    <xdr:cxnSp>
      <xdr:nvCxnSpPr>
        <xdr:cNvPr id="23" name="ลูกศรเชื่อมต่อแบบตรง 22"/>
        <xdr:cNvCxnSpPr/>
      </xdr:nvCxnSpPr>
      <xdr:spPr>
        <a:xfrm>
          <a:off x="7793990" y="29692600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80</xdr:row>
      <xdr:rowOff>295275</xdr:rowOff>
    </xdr:from>
    <xdr:to>
      <xdr:col>10</xdr:col>
      <xdr:colOff>192405</xdr:colOff>
      <xdr:row>80</xdr:row>
      <xdr:rowOff>295275</xdr:rowOff>
    </xdr:to>
    <xdr:cxnSp>
      <xdr:nvCxnSpPr>
        <xdr:cNvPr id="24" name="ลูกศรเชื่อมต่อแบบตรง 23"/>
        <xdr:cNvCxnSpPr/>
      </xdr:nvCxnSpPr>
      <xdr:spPr>
        <a:xfrm>
          <a:off x="8622665" y="30702250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85725</xdr:colOff>
      <xdr:row>0</xdr:row>
      <xdr:rowOff>85725</xdr:rowOff>
    </xdr:from>
    <xdr:to>
      <xdr:col>17</xdr:col>
      <xdr:colOff>152400</xdr:colOff>
      <xdr:row>1</xdr:row>
      <xdr:rowOff>190500</xdr:rowOff>
    </xdr:to>
    <xdr:sp>
      <xdr:nvSpPr>
        <xdr:cNvPr id="9" name="สี่เหลี่ยมผืนผ้ามุมมน 8"/>
        <xdr:cNvSpPr/>
      </xdr:nvSpPr>
      <xdr:spPr>
        <a:xfrm>
          <a:off x="7448550" y="85725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23</xdr:row>
      <xdr:rowOff>28575</xdr:rowOff>
    </xdr:from>
    <xdr:to>
      <xdr:col>17</xdr:col>
      <xdr:colOff>190500</xdr:colOff>
      <xdr:row>24</xdr:row>
      <xdr:rowOff>133350</xdr:rowOff>
    </xdr:to>
    <xdr:sp>
      <xdr:nvSpPr>
        <xdr:cNvPr id="10" name="สี่เหลี่ยมผืนผ้ามุมมน 9"/>
        <xdr:cNvSpPr/>
      </xdr:nvSpPr>
      <xdr:spPr>
        <a:xfrm>
          <a:off x="7486650" y="7020560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9525</xdr:colOff>
      <xdr:row>8</xdr:row>
      <xdr:rowOff>333375</xdr:rowOff>
    </xdr:from>
    <xdr:to>
      <xdr:col>16</xdr:col>
      <xdr:colOff>209550</xdr:colOff>
      <xdr:row>8</xdr:row>
      <xdr:rowOff>333375</xdr:rowOff>
    </xdr:to>
    <xdr:cxnSp>
      <xdr:nvCxnSpPr>
        <xdr:cNvPr id="3" name="ลูกศรเชื่อมต่อแบบตรง 2"/>
        <xdr:cNvCxnSpPr/>
      </xdr:nvCxnSpPr>
      <xdr:spPr>
        <a:xfrm>
          <a:off x="6743700" y="2639060"/>
          <a:ext cx="16668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28</xdr:row>
      <xdr:rowOff>285750</xdr:rowOff>
    </xdr:from>
    <xdr:to>
      <xdr:col>16</xdr:col>
      <xdr:colOff>203835</xdr:colOff>
      <xdr:row>28</xdr:row>
      <xdr:rowOff>285750</xdr:rowOff>
    </xdr:to>
    <xdr:cxnSp>
      <xdr:nvCxnSpPr>
        <xdr:cNvPr id="6" name="ลูกศรเชื่อมต่อแบบตรง 5"/>
        <xdr:cNvCxnSpPr/>
      </xdr:nvCxnSpPr>
      <xdr:spPr>
        <a:xfrm>
          <a:off x="7172325" y="8544560"/>
          <a:ext cx="123253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104775</xdr:colOff>
      <xdr:row>1</xdr:row>
      <xdr:rowOff>66675</xdr:rowOff>
    </xdr:from>
    <xdr:to>
      <xdr:col>17</xdr:col>
      <xdr:colOff>171450</xdr:colOff>
      <xdr:row>2</xdr:row>
      <xdr:rowOff>171450</xdr:rowOff>
    </xdr:to>
    <xdr:sp>
      <xdr:nvSpPr>
        <xdr:cNvPr id="84" name="สี่เหลี่ยมผืนผ้ามุมมน 83"/>
        <xdr:cNvSpPr/>
      </xdr:nvSpPr>
      <xdr:spPr>
        <a:xfrm>
          <a:off x="7505700" y="314325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17</xdr:row>
      <xdr:rowOff>28575</xdr:rowOff>
    </xdr:from>
    <xdr:to>
      <xdr:col>17</xdr:col>
      <xdr:colOff>171450</xdr:colOff>
      <xdr:row>18</xdr:row>
      <xdr:rowOff>133350</xdr:rowOff>
    </xdr:to>
    <xdr:sp>
      <xdr:nvSpPr>
        <xdr:cNvPr id="86" name="สี่เหลี่ยมผืนผ้ามุมมน 85"/>
        <xdr:cNvSpPr/>
      </xdr:nvSpPr>
      <xdr:spPr>
        <a:xfrm>
          <a:off x="7505700" y="6705600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29</xdr:row>
      <xdr:rowOff>66674</xdr:rowOff>
    </xdr:from>
    <xdr:to>
      <xdr:col>17</xdr:col>
      <xdr:colOff>171450</xdr:colOff>
      <xdr:row>30</xdr:row>
      <xdr:rowOff>228599</xdr:rowOff>
    </xdr:to>
    <xdr:sp>
      <xdr:nvSpPr>
        <xdr:cNvPr id="88" name="สี่เหลี่ยมผืนผ้ามุมมน 87"/>
        <xdr:cNvSpPr/>
      </xdr:nvSpPr>
      <xdr:spPr>
        <a:xfrm>
          <a:off x="7505700" y="13649325"/>
          <a:ext cx="1114425" cy="4095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114300</xdr:colOff>
      <xdr:row>41</xdr:row>
      <xdr:rowOff>66676</xdr:rowOff>
    </xdr:from>
    <xdr:to>
      <xdr:col>17</xdr:col>
      <xdr:colOff>180975</xdr:colOff>
      <xdr:row>42</xdr:row>
      <xdr:rowOff>171450</xdr:rowOff>
    </xdr:to>
    <xdr:sp>
      <xdr:nvSpPr>
        <xdr:cNvPr id="89" name="สี่เหลี่ยมผืนผ้ามุมมน 88"/>
        <xdr:cNvSpPr/>
      </xdr:nvSpPr>
      <xdr:spPr>
        <a:xfrm rot="10800000" flipV="1">
          <a:off x="7515225" y="20432395"/>
          <a:ext cx="1114425" cy="352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53</xdr:row>
      <xdr:rowOff>95250</xdr:rowOff>
    </xdr:from>
    <xdr:to>
      <xdr:col>17</xdr:col>
      <xdr:colOff>190500</xdr:colOff>
      <xdr:row>54</xdr:row>
      <xdr:rowOff>238125</xdr:rowOff>
    </xdr:to>
    <xdr:sp>
      <xdr:nvSpPr>
        <xdr:cNvPr id="96" name="สี่เหลี่ยมผืนผ้ามุมมน 95"/>
        <xdr:cNvSpPr/>
      </xdr:nvSpPr>
      <xdr:spPr>
        <a:xfrm rot="10800000" flipV="1">
          <a:off x="7524750" y="2742438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75</xdr:row>
      <xdr:rowOff>76200</xdr:rowOff>
    </xdr:from>
    <xdr:to>
      <xdr:col>17</xdr:col>
      <xdr:colOff>190500</xdr:colOff>
      <xdr:row>76</xdr:row>
      <xdr:rowOff>219075</xdr:rowOff>
    </xdr:to>
    <xdr:sp>
      <xdr:nvSpPr>
        <xdr:cNvPr id="97" name="สี่เหลี่ยมผืนผ้ามุมมน 96"/>
        <xdr:cNvSpPr/>
      </xdr:nvSpPr>
      <xdr:spPr>
        <a:xfrm rot="10800000" flipV="1">
          <a:off x="7524750" y="33978215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0</xdr:colOff>
      <xdr:row>22</xdr:row>
      <xdr:rowOff>390525</xdr:rowOff>
    </xdr:from>
    <xdr:to>
      <xdr:col>16</xdr:col>
      <xdr:colOff>203835</xdr:colOff>
      <xdr:row>22</xdr:row>
      <xdr:rowOff>390525</xdr:rowOff>
    </xdr:to>
    <xdr:cxnSp>
      <xdr:nvCxnSpPr>
        <xdr:cNvPr id="9" name="ลูกศรเชื่อมต่อแบบตรง 8"/>
        <xdr:cNvCxnSpPr/>
      </xdr:nvCxnSpPr>
      <xdr:spPr>
        <a:xfrm>
          <a:off x="6772275" y="8630285"/>
          <a:ext cx="167068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23</xdr:row>
      <xdr:rowOff>342900</xdr:rowOff>
    </xdr:from>
    <xdr:to>
      <xdr:col>15</xdr:col>
      <xdr:colOff>1905</xdr:colOff>
      <xdr:row>23</xdr:row>
      <xdr:rowOff>342900</xdr:rowOff>
    </xdr:to>
    <xdr:cxnSp>
      <xdr:nvCxnSpPr>
        <xdr:cNvPr id="10" name="ลูกศรเชื่อมต่อแบบตรง 9"/>
        <xdr:cNvCxnSpPr/>
      </xdr:nvCxnSpPr>
      <xdr:spPr>
        <a:xfrm>
          <a:off x="7419975" y="9601835"/>
          <a:ext cx="61150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24</xdr:row>
      <xdr:rowOff>342900</xdr:rowOff>
    </xdr:from>
    <xdr:to>
      <xdr:col>18</xdr:col>
      <xdr:colOff>30480</xdr:colOff>
      <xdr:row>24</xdr:row>
      <xdr:rowOff>342900</xdr:rowOff>
    </xdr:to>
    <xdr:cxnSp>
      <xdr:nvCxnSpPr>
        <xdr:cNvPr id="11" name="ลูกศรเชื่อมต่อแบบตรง 10"/>
        <xdr:cNvCxnSpPr/>
      </xdr:nvCxnSpPr>
      <xdr:spPr>
        <a:xfrm>
          <a:off x="6772275" y="10382885"/>
          <a:ext cx="191643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25</xdr:row>
      <xdr:rowOff>381000</xdr:rowOff>
    </xdr:from>
    <xdr:to>
      <xdr:col>18</xdr:col>
      <xdr:colOff>11430</xdr:colOff>
      <xdr:row>25</xdr:row>
      <xdr:rowOff>381000</xdr:rowOff>
    </xdr:to>
    <xdr:cxnSp>
      <xdr:nvCxnSpPr>
        <xdr:cNvPr id="12" name="ลูกศรเชื่อมต่อแบบตรง 11"/>
        <xdr:cNvCxnSpPr/>
      </xdr:nvCxnSpPr>
      <xdr:spPr>
        <a:xfrm>
          <a:off x="6753225" y="11421110"/>
          <a:ext cx="191643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200025</xdr:colOff>
      <xdr:row>26</xdr:row>
      <xdr:rowOff>400050</xdr:rowOff>
    </xdr:from>
    <xdr:to>
      <xdr:col>18</xdr:col>
      <xdr:colOff>20955</xdr:colOff>
      <xdr:row>26</xdr:row>
      <xdr:rowOff>400050</xdr:rowOff>
    </xdr:to>
    <xdr:cxnSp>
      <xdr:nvCxnSpPr>
        <xdr:cNvPr id="13" name="ลูกศรเชื่อมต่อแบบตรง 12"/>
        <xdr:cNvCxnSpPr/>
      </xdr:nvCxnSpPr>
      <xdr:spPr>
        <a:xfrm>
          <a:off x="6762750" y="12440285"/>
          <a:ext cx="191643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33</xdr:row>
      <xdr:rowOff>333375</xdr:rowOff>
    </xdr:from>
    <xdr:to>
      <xdr:col>17</xdr:col>
      <xdr:colOff>196215</xdr:colOff>
      <xdr:row>33</xdr:row>
      <xdr:rowOff>333375</xdr:rowOff>
    </xdr:to>
    <xdr:cxnSp>
      <xdr:nvCxnSpPr>
        <xdr:cNvPr id="14" name="ลูกศรเชื่อมต่อแบบตรง 13"/>
        <xdr:cNvCxnSpPr/>
      </xdr:nvCxnSpPr>
      <xdr:spPr>
        <a:xfrm>
          <a:off x="6800850" y="1523174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34</xdr:row>
      <xdr:rowOff>295275</xdr:rowOff>
    </xdr:from>
    <xdr:to>
      <xdr:col>17</xdr:col>
      <xdr:colOff>196215</xdr:colOff>
      <xdr:row>34</xdr:row>
      <xdr:rowOff>295275</xdr:rowOff>
    </xdr:to>
    <xdr:cxnSp>
      <xdr:nvCxnSpPr>
        <xdr:cNvPr id="15" name="ลูกศรเชื่อมต่อแบบตรง 14"/>
        <xdr:cNvCxnSpPr/>
      </xdr:nvCxnSpPr>
      <xdr:spPr>
        <a:xfrm>
          <a:off x="6800850" y="1616519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35</xdr:row>
      <xdr:rowOff>333375</xdr:rowOff>
    </xdr:from>
    <xdr:to>
      <xdr:col>17</xdr:col>
      <xdr:colOff>196215</xdr:colOff>
      <xdr:row>35</xdr:row>
      <xdr:rowOff>333375</xdr:rowOff>
    </xdr:to>
    <xdr:cxnSp>
      <xdr:nvCxnSpPr>
        <xdr:cNvPr id="16" name="ลูกศรเชื่อมต่อแบบตรง 15"/>
        <xdr:cNvCxnSpPr/>
      </xdr:nvCxnSpPr>
      <xdr:spPr>
        <a:xfrm>
          <a:off x="6800850" y="1704149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36</xdr:row>
      <xdr:rowOff>381000</xdr:rowOff>
    </xdr:from>
    <xdr:to>
      <xdr:col>17</xdr:col>
      <xdr:colOff>196215</xdr:colOff>
      <xdr:row>36</xdr:row>
      <xdr:rowOff>381000</xdr:rowOff>
    </xdr:to>
    <xdr:cxnSp>
      <xdr:nvCxnSpPr>
        <xdr:cNvPr id="17" name="ลูกศรเชื่อมต่อแบบตรง 16"/>
        <xdr:cNvCxnSpPr/>
      </xdr:nvCxnSpPr>
      <xdr:spPr>
        <a:xfrm>
          <a:off x="6800850" y="1807972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37</xdr:row>
      <xdr:rowOff>352425</xdr:rowOff>
    </xdr:from>
    <xdr:to>
      <xdr:col>17</xdr:col>
      <xdr:colOff>196215</xdr:colOff>
      <xdr:row>37</xdr:row>
      <xdr:rowOff>352425</xdr:rowOff>
    </xdr:to>
    <xdr:cxnSp>
      <xdr:nvCxnSpPr>
        <xdr:cNvPr id="18" name="ลูกศรเชื่อมต่อแบบตรง 17"/>
        <xdr:cNvCxnSpPr/>
      </xdr:nvCxnSpPr>
      <xdr:spPr>
        <a:xfrm>
          <a:off x="6800850" y="1900364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45</xdr:row>
      <xdr:rowOff>342900</xdr:rowOff>
    </xdr:from>
    <xdr:to>
      <xdr:col>17</xdr:col>
      <xdr:colOff>186690</xdr:colOff>
      <xdr:row>45</xdr:row>
      <xdr:rowOff>342900</xdr:rowOff>
    </xdr:to>
    <xdr:cxnSp>
      <xdr:nvCxnSpPr>
        <xdr:cNvPr id="19" name="ลูกศรเชื่อมต่อแบบตรง 18"/>
        <xdr:cNvCxnSpPr/>
      </xdr:nvCxnSpPr>
      <xdr:spPr>
        <a:xfrm>
          <a:off x="6791325" y="2205228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46</xdr:row>
      <xdr:rowOff>342900</xdr:rowOff>
    </xdr:from>
    <xdr:to>
      <xdr:col>17</xdr:col>
      <xdr:colOff>196215</xdr:colOff>
      <xdr:row>46</xdr:row>
      <xdr:rowOff>342900</xdr:rowOff>
    </xdr:to>
    <xdr:cxnSp>
      <xdr:nvCxnSpPr>
        <xdr:cNvPr id="20" name="ลูกศรเชื่อมต่อแบบตรง 19"/>
        <xdr:cNvCxnSpPr/>
      </xdr:nvCxnSpPr>
      <xdr:spPr>
        <a:xfrm>
          <a:off x="6800850" y="2305240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47</xdr:row>
      <xdr:rowOff>333375</xdr:rowOff>
    </xdr:from>
    <xdr:to>
      <xdr:col>17</xdr:col>
      <xdr:colOff>196215</xdr:colOff>
      <xdr:row>47</xdr:row>
      <xdr:rowOff>333375</xdr:rowOff>
    </xdr:to>
    <xdr:cxnSp>
      <xdr:nvCxnSpPr>
        <xdr:cNvPr id="21" name="ลูกศรเชื่อมต่อแบบตรง 20"/>
        <xdr:cNvCxnSpPr/>
      </xdr:nvCxnSpPr>
      <xdr:spPr>
        <a:xfrm>
          <a:off x="6800850" y="2402395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48</xdr:row>
      <xdr:rowOff>371475</xdr:rowOff>
    </xdr:from>
    <xdr:to>
      <xdr:col>17</xdr:col>
      <xdr:colOff>186690</xdr:colOff>
      <xdr:row>48</xdr:row>
      <xdr:rowOff>371475</xdr:rowOff>
    </xdr:to>
    <xdr:cxnSp>
      <xdr:nvCxnSpPr>
        <xdr:cNvPr id="22" name="ลูกศรเชื่อมต่อแบบตรง 21"/>
        <xdr:cNvCxnSpPr/>
      </xdr:nvCxnSpPr>
      <xdr:spPr>
        <a:xfrm>
          <a:off x="6791325" y="2504313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49</xdr:row>
      <xdr:rowOff>342900</xdr:rowOff>
    </xdr:from>
    <xdr:to>
      <xdr:col>17</xdr:col>
      <xdr:colOff>186690</xdr:colOff>
      <xdr:row>49</xdr:row>
      <xdr:rowOff>342900</xdr:rowOff>
    </xdr:to>
    <xdr:cxnSp>
      <xdr:nvCxnSpPr>
        <xdr:cNvPr id="23" name="ลูกศรเชื่อมต่อแบบตรง 22"/>
        <xdr:cNvCxnSpPr/>
      </xdr:nvCxnSpPr>
      <xdr:spPr>
        <a:xfrm>
          <a:off x="6791325" y="2596705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58</xdr:row>
      <xdr:rowOff>228600</xdr:rowOff>
    </xdr:from>
    <xdr:to>
      <xdr:col>16</xdr:col>
      <xdr:colOff>213360</xdr:colOff>
      <xdr:row>58</xdr:row>
      <xdr:rowOff>228600</xdr:rowOff>
    </xdr:to>
    <xdr:cxnSp>
      <xdr:nvCxnSpPr>
        <xdr:cNvPr id="25" name="ลูกศรเชื่อมต่อแบบตรง 24"/>
        <xdr:cNvCxnSpPr/>
      </xdr:nvCxnSpPr>
      <xdr:spPr>
        <a:xfrm>
          <a:off x="6781800" y="29120465"/>
          <a:ext cx="16668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59</xdr:row>
      <xdr:rowOff>228600</xdr:rowOff>
    </xdr:from>
    <xdr:to>
      <xdr:col>16</xdr:col>
      <xdr:colOff>213360</xdr:colOff>
      <xdr:row>59</xdr:row>
      <xdr:rowOff>228600</xdr:rowOff>
    </xdr:to>
    <xdr:cxnSp>
      <xdr:nvCxnSpPr>
        <xdr:cNvPr id="26" name="ลูกศรเชื่อมต่อแบบตรง 25"/>
        <xdr:cNvCxnSpPr/>
      </xdr:nvCxnSpPr>
      <xdr:spPr>
        <a:xfrm>
          <a:off x="6781800" y="29634815"/>
          <a:ext cx="16668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60</xdr:row>
      <xdr:rowOff>209550</xdr:rowOff>
    </xdr:from>
    <xdr:to>
      <xdr:col>16</xdr:col>
      <xdr:colOff>203835</xdr:colOff>
      <xdr:row>60</xdr:row>
      <xdr:rowOff>209550</xdr:rowOff>
    </xdr:to>
    <xdr:cxnSp>
      <xdr:nvCxnSpPr>
        <xdr:cNvPr id="27" name="ลูกศรเชื่อมต่อแบบตรง 26"/>
        <xdr:cNvCxnSpPr/>
      </xdr:nvCxnSpPr>
      <xdr:spPr>
        <a:xfrm>
          <a:off x="6772275" y="30130115"/>
          <a:ext cx="167068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80</xdr:row>
      <xdr:rowOff>228600</xdr:rowOff>
    </xdr:from>
    <xdr:to>
      <xdr:col>17</xdr:col>
      <xdr:colOff>186690</xdr:colOff>
      <xdr:row>80</xdr:row>
      <xdr:rowOff>228600</xdr:rowOff>
    </xdr:to>
    <xdr:cxnSp>
      <xdr:nvCxnSpPr>
        <xdr:cNvPr id="28" name="ลูกศรเชื่อมต่อแบบตรง 27"/>
        <xdr:cNvCxnSpPr/>
      </xdr:nvCxnSpPr>
      <xdr:spPr>
        <a:xfrm>
          <a:off x="6791325" y="3569335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81</xdr:row>
      <xdr:rowOff>238125</xdr:rowOff>
    </xdr:from>
    <xdr:to>
      <xdr:col>17</xdr:col>
      <xdr:colOff>196215</xdr:colOff>
      <xdr:row>81</xdr:row>
      <xdr:rowOff>238125</xdr:rowOff>
    </xdr:to>
    <xdr:cxnSp>
      <xdr:nvCxnSpPr>
        <xdr:cNvPr id="29" name="ลูกศรเชื่อมต่อแบบตรง 28"/>
        <xdr:cNvCxnSpPr/>
      </xdr:nvCxnSpPr>
      <xdr:spPr>
        <a:xfrm>
          <a:off x="6800850" y="36188650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82</xdr:row>
      <xdr:rowOff>247650</xdr:rowOff>
    </xdr:from>
    <xdr:to>
      <xdr:col>17</xdr:col>
      <xdr:colOff>186690</xdr:colOff>
      <xdr:row>82</xdr:row>
      <xdr:rowOff>247650</xdr:rowOff>
    </xdr:to>
    <xdr:cxnSp>
      <xdr:nvCxnSpPr>
        <xdr:cNvPr id="30" name="ลูกศรเชื่อมต่อแบบตรง 29"/>
        <xdr:cNvCxnSpPr/>
      </xdr:nvCxnSpPr>
      <xdr:spPr>
        <a:xfrm>
          <a:off x="6791325" y="3669347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10</xdr:row>
      <xdr:rowOff>142875</xdr:rowOff>
    </xdr:from>
    <xdr:to>
      <xdr:col>9</xdr:col>
      <xdr:colOff>175260</xdr:colOff>
      <xdr:row>10</xdr:row>
      <xdr:rowOff>142875</xdr:rowOff>
    </xdr:to>
    <xdr:cxnSp>
      <xdr:nvCxnSpPr>
        <xdr:cNvPr id="32" name="ลูกศรเชื่อมต่อแบบตรง 31"/>
        <xdr:cNvCxnSpPr/>
      </xdr:nvCxnSpPr>
      <xdr:spPr>
        <a:xfrm>
          <a:off x="6591300" y="2647950"/>
          <a:ext cx="35623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10</xdr:row>
      <xdr:rowOff>266700</xdr:rowOff>
    </xdr:from>
    <xdr:to>
      <xdr:col>12</xdr:col>
      <xdr:colOff>211455</xdr:colOff>
      <xdr:row>10</xdr:row>
      <xdr:rowOff>266700</xdr:rowOff>
    </xdr:to>
    <xdr:cxnSp>
      <xdr:nvCxnSpPr>
        <xdr:cNvPr id="33" name="ลูกศรเชื่อมต่อแบบตรง 32"/>
        <xdr:cNvCxnSpPr/>
      </xdr:nvCxnSpPr>
      <xdr:spPr>
        <a:xfrm>
          <a:off x="7429500" y="2771775"/>
          <a:ext cx="1809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12</xdr:row>
      <xdr:rowOff>390525</xdr:rowOff>
    </xdr:from>
    <xdr:to>
      <xdr:col>16</xdr:col>
      <xdr:colOff>30480</xdr:colOff>
      <xdr:row>12</xdr:row>
      <xdr:rowOff>390525</xdr:rowOff>
    </xdr:to>
    <xdr:cxnSp>
      <xdr:nvCxnSpPr>
        <xdr:cNvPr id="34" name="ลูกศรเชื่อมต่อแบบตรง 33"/>
        <xdr:cNvCxnSpPr/>
      </xdr:nvCxnSpPr>
      <xdr:spPr>
        <a:xfrm>
          <a:off x="6781800" y="4191000"/>
          <a:ext cx="148780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13</xdr:row>
      <xdr:rowOff>323850</xdr:rowOff>
    </xdr:from>
    <xdr:to>
      <xdr:col>16</xdr:col>
      <xdr:colOff>11430</xdr:colOff>
      <xdr:row>13</xdr:row>
      <xdr:rowOff>323850</xdr:rowOff>
    </xdr:to>
    <xdr:cxnSp>
      <xdr:nvCxnSpPr>
        <xdr:cNvPr id="35" name="ลูกศรเชื่อมต่อแบบตรง 34"/>
        <xdr:cNvCxnSpPr/>
      </xdr:nvCxnSpPr>
      <xdr:spPr>
        <a:xfrm>
          <a:off x="6772275" y="5181600"/>
          <a:ext cx="14782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104775</xdr:colOff>
      <xdr:row>0</xdr:row>
      <xdr:rowOff>57150</xdr:rowOff>
    </xdr:from>
    <xdr:to>
      <xdr:col>17</xdr:col>
      <xdr:colOff>171450</xdr:colOff>
      <xdr:row>1</xdr:row>
      <xdr:rowOff>200025</xdr:rowOff>
    </xdr:to>
    <xdr:sp>
      <xdr:nvSpPr>
        <xdr:cNvPr id="79" name="สี่เหลี่ยมผืนผ้ามุมมน 78"/>
        <xdr:cNvSpPr/>
      </xdr:nvSpPr>
      <xdr:spPr>
        <a:xfrm rot="10800000" flipV="1">
          <a:off x="7467600" y="5715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40</xdr:row>
      <xdr:rowOff>47625</xdr:rowOff>
    </xdr:from>
    <xdr:to>
      <xdr:col>17</xdr:col>
      <xdr:colOff>171450</xdr:colOff>
      <xdr:row>41</xdr:row>
      <xdr:rowOff>190500</xdr:rowOff>
    </xdr:to>
    <xdr:sp>
      <xdr:nvSpPr>
        <xdr:cNvPr id="74" name="สี่เหลี่ยมผืนผ้ามุมมน 73"/>
        <xdr:cNvSpPr/>
      </xdr:nvSpPr>
      <xdr:spPr>
        <a:xfrm rot="10800000" flipV="1">
          <a:off x="7467600" y="1366901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63</xdr:row>
      <xdr:rowOff>57150</xdr:rowOff>
    </xdr:from>
    <xdr:to>
      <xdr:col>17</xdr:col>
      <xdr:colOff>190500</xdr:colOff>
      <xdr:row>64</xdr:row>
      <xdr:rowOff>200025</xdr:rowOff>
    </xdr:to>
    <xdr:sp>
      <xdr:nvSpPr>
        <xdr:cNvPr id="106" name="สี่เหลี่ยมผืนผ้ามุมมน 105"/>
        <xdr:cNvSpPr/>
      </xdr:nvSpPr>
      <xdr:spPr>
        <a:xfrm rot="10800000" flipV="1">
          <a:off x="7486650" y="2078482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133350</xdr:colOff>
      <xdr:row>16</xdr:row>
      <xdr:rowOff>47625</xdr:rowOff>
    </xdr:from>
    <xdr:to>
      <xdr:col>17</xdr:col>
      <xdr:colOff>200025</xdr:colOff>
      <xdr:row>17</xdr:row>
      <xdr:rowOff>190500</xdr:rowOff>
    </xdr:to>
    <xdr:sp>
      <xdr:nvSpPr>
        <xdr:cNvPr id="21" name="สี่เหลี่ยมผืนผ้ามุมมน 20"/>
        <xdr:cNvSpPr/>
      </xdr:nvSpPr>
      <xdr:spPr>
        <a:xfrm rot="10800000" flipV="1">
          <a:off x="7496175" y="690626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6</xdr:col>
      <xdr:colOff>28575</xdr:colOff>
      <xdr:row>45</xdr:row>
      <xdr:rowOff>257175</xdr:rowOff>
    </xdr:from>
    <xdr:to>
      <xdr:col>17</xdr:col>
      <xdr:colOff>179070</xdr:colOff>
      <xdr:row>45</xdr:row>
      <xdr:rowOff>257175</xdr:rowOff>
    </xdr:to>
    <xdr:cxnSp>
      <xdr:nvCxnSpPr>
        <xdr:cNvPr id="6" name="ลูกศรเชื่อมต่อแบบตรง 5"/>
        <xdr:cNvCxnSpPr/>
      </xdr:nvCxnSpPr>
      <xdr:spPr>
        <a:xfrm>
          <a:off x="6134100" y="15469870"/>
          <a:ext cx="245554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46</xdr:row>
      <xdr:rowOff>257175</xdr:rowOff>
    </xdr:from>
    <xdr:to>
      <xdr:col>15</xdr:col>
      <xdr:colOff>205740</xdr:colOff>
      <xdr:row>46</xdr:row>
      <xdr:rowOff>257175</xdr:rowOff>
    </xdr:to>
    <xdr:cxnSp>
      <xdr:nvCxnSpPr>
        <xdr:cNvPr id="7" name="ลูกศรเชื่อมต่อแบบตรง 6"/>
        <xdr:cNvCxnSpPr/>
      </xdr:nvCxnSpPr>
      <xdr:spPr>
        <a:xfrm>
          <a:off x="6353175" y="16222345"/>
          <a:ext cx="184404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8</xdr:row>
      <xdr:rowOff>285750</xdr:rowOff>
    </xdr:from>
    <xdr:to>
      <xdr:col>9</xdr:col>
      <xdr:colOff>203835</xdr:colOff>
      <xdr:row>8</xdr:row>
      <xdr:rowOff>285750</xdr:rowOff>
    </xdr:to>
    <xdr:cxnSp>
      <xdr:nvCxnSpPr>
        <xdr:cNvPr id="8" name="ลูกศรเชื่อมต่อแบบตรง 7"/>
        <xdr:cNvCxnSpPr/>
      </xdr:nvCxnSpPr>
      <xdr:spPr>
        <a:xfrm>
          <a:off x="6143625" y="2591435"/>
          <a:ext cx="79438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9</xdr:row>
      <xdr:rowOff>257175</xdr:rowOff>
    </xdr:from>
    <xdr:to>
      <xdr:col>18</xdr:col>
      <xdr:colOff>13335</xdr:colOff>
      <xdr:row>9</xdr:row>
      <xdr:rowOff>257175</xdr:rowOff>
    </xdr:to>
    <xdr:cxnSp>
      <xdr:nvCxnSpPr>
        <xdr:cNvPr id="10" name="ลูกศรเชื่อมต่อแบบตรง 9"/>
        <xdr:cNvCxnSpPr/>
      </xdr:nvCxnSpPr>
      <xdr:spPr>
        <a:xfrm>
          <a:off x="6105525" y="3620135"/>
          <a:ext cx="252793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10</xdr:row>
      <xdr:rowOff>257175</xdr:rowOff>
    </xdr:from>
    <xdr:to>
      <xdr:col>11</xdr:col>
      <xdr:colOff>201930</xdr:colOff>
      <xdr:row>10</xdr:row>
      <xdr:rowOff>257175</xdr:rowOff>
    </xdr:to>
    <xdr:cxnSp>
      <xdr:nvCxnSpPr>
        <xdr:cNvPr id="11" name="ลูกศรเชื่อมต่อแบบตรง 10"/>
        <xdr:cNvCxnSpPr/>
      </xdr:nvCxnSpPr>
      <xdr:spPr>
        <a:xfrm>
          <a:off x="7172325" y="4344035"/>
          <a:ext cx="18288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20</xdr:row>
      <xdr:rowOff>361950</xdr:rowOff>
    </xdr:from>
    <xdr:to>
      <xdr:col>15</xdr:col>
      <xdr:colOff>203835</xdr:colOff>
      <xdr:row>20</xdr:row>
      <xdr:rowOff>361950</xdr:rowOff>
    </xdr:to>
    <xdr:cxnSp>
      <xdr:nvCxnSpPr>
        <xdr:cNvPr id="12" name="ลูกศรเชื่อมต่อแบบตรง 11"/>
        <xdr:cNvCxnSpPr/>
      </xdr:nvCxnSpPr>
      <xdr:spPr>
        <a:xfrm>
          <a:off x="6962775" y="8296910"/>
          <a:ext cx="123253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68</xdr:row>
      <xdr:rowOff>438150</xdr:rowOff>
    </xdr:from>
    <xdr:to>
      <xdr:col>16</xdr:col>
      <xdr:colOff>213360</xdr:colOff>
      <xdr:row>68</xdr:row>
      <xdr:rowOff>438150</xdr:rowOff>
    </xdr:to>
    <xdr:cxnSp>
      <xdr:nvCxnSpPr>
        <xdr:cNvPr id="13" name="ลูกศรเชื่อมต่อแบบตรง 12"/>
        <xdr:cNvCxnSpPr/>
      </xdr:nvCxnSpPr>
      <xdr:spPr>
        <a:xfrm>
          <a:off x="6743700" y="22728555"/>
          <a:ext cx="166687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104775</xdr:colOff>
      <xdr:row>0</xdr:row>
      <xdr:rowOff>57150</xdr:rowOff>
    </xdr:from>
    <xdr:to>
      <xdr:col>17</xdr:col>
      <xdr:colOff>171450</xdr:colOff>
      <xdr:row>1</xdr:row>
      <xdr:rowOff>200025</xdr:rowOff>
    </xdr:to>
    <xdr:sp>
      <xdr:nvSpPr>
        <xdr:cNvPr id="2" name="สี่เหลี่ยมผืนผ้ามุมมน 1"/>
        <xdr:cNvSpPr/>
      </xdr:nvSpPr>
      <xdr:spPr>
        <a:xfrm rot="10800000" flipV="1">
          <a:off x="7467600" y="5715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r>
            <a:rPr lang="th-TH" sz="1400" b="1">
              <a:latin typeface="TH SarabunPSK" pitchFamily="34" charset="-34"/>
              <a:cs typeface="TH SarabunPSK" pitchFamily="34" charset="-34"/>
            </a:rPr>
            <a:t>/1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95250</xdr:colOff>
      <xdr:row>92</xdr:row>
      <xdr:rowOff>76200</xdr:rowOff>
    </xdr:from>
    <xdr:to>
      <xdr:col>17</xdr:col>
      <xdr:colOff>161925</xdr:colOff>
      <xdr:row>93</xdr:row>
      <xdr:rowOff>219075</xdr:rowOff>
    </xdr:to>
    <xdr:sp>
      <xdr:nvSpPr>
        <xdr:cNvPr id="5" name="สี่เหลี่ยมผืนผ้ามุมมน 4"/>
        <xdr:cNvSpPr/>
      </xdr:nvSpPr>
      <xdr:spPr>
        <a:xfrm rot="10800000" flipV="1">
          <a:off x="7458075" y="30911165"/>
          <a:ext cx="1114425" cy="4000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r>
            <a:rPr lang="th-TH" sz="1400" b="1">
              <a:latin typeface="TH SarabunPSK" pitchFamily="34" charset="-34"/>
              <a:cs typeface="TH SarabunPSK" pitchFamily="34" charset="-34"/>
            </a:rPr>
            <a:t>/1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95250</xdr:colOff>
      <xdr:row>68</xdr:row>
      <xdr:rowOff>38100</xdr:rowOff>
    </xdr:from>
    <xdr:to>
      <xdr:col>17</xdr:col>
      <xdr:colOff>161925</xdr:colOff>
      <xdr:row>69</xdr:row>
      <xdr:rowOff>180975</xdr:rowOff>
    </xdr:to>
    <xdr:sp>
      <xdr:nvSpPr>
        <xdr:cNvPr id="21" name="สี่เหลี่ยมผืนผ้ามุมมน 20"/>
        <xdr:cNvSpPr/>
      </xdr:nvSpPr>
      <xdr:spPr>
        <a:xfrm rot="10800000" flipV="1">
          <a:off x="7458075" y="2287143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r>
            <a:rPr lang="th-TH" sz="1400" b="1">
              <a:latin typeface="TH SarabunPSK" pitchFamily="34" charset="-34"/>
              <a:cs typeface="TH SarabunPSK" pitchFamily="34" charset="-34"/>
            </a:rPr>
            <a:t>/1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85725</xdr:colOff>
      <xdr:row>22</xdr:row>
      <xdr:rowOff>47625</xdr:rowOff>
    </xdr:from>
    <xdr:to>
      <xdr:col>17</xdr:col>
      <xdr:colOff>152400</xdr:colOff>
      <xdr:row>23</xdr:row>
      <xdr:rowOff>190500</xdr:rowOff>
    </xdr:to>
    <xdr:sp>
      <xdr:nvSpPr>
        <xdr:cNvPr id="22" name="สี่เหลี่ยมผืนผ้ามุมมน 21"/>
        <xdr:cNvSpPr/>
      </xdr:nvSpPr>
      <xdr:spPr>
        <a:xfrm rot="10800000" flipV="1">
          <a:off x="7448550" y="7353935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r>
            <a:rPr lang="th-TH" sz="1400" b="1">
              <a:latin typeface="TH SarabunPSK" pitchFamily="34" charset="-34"/>
              <a:cs typeface="TH SarabunPSK" pitchFamily="34" charset="-34"/>
            </a:rPr>
            <a:t>/1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95250</xdr:colOff>
      <xdr:row>47</xdr:row>
      <xdr:rowOff>47625</xdr:rowOff>
    </xdr:from>
    <xdr:to>
      <xdr:col>17</xdr:col>
      <xdr:colOff>161925</xdr:colOff>
      <xdr:row>48</xdr:row>
      <xdr:rowOff>190500</xdr:rowOff>
    </xdr:to>
    <xdr:sp>
      <xdr:nvSpPr>
        <xdr:cNvPr id="23" name="สี่เหลี่ยมผืนผ้ามุมมน 22"/>
        <xdr:cNvSpPr/>
      </xdr:nvSpPr>
      <xdr:spPr>
        <a:xfrm rot="10800000" flipV="1">
          <a:off x="7458075" y="14392910"/>
          <a:ext cx="1114425" cy="3905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r>
            <a:rPr lang="th-TH" sz="1400" b="1">
              <a:latin typeface="TH SarabunPSK" pitchFamily="34" charset="-34"/>
              <a:cs typeface="TH SarabunPSK" pitchFamily="34" charset="-34"/>
            </a:rPr>
            <a:t>/1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19050</xdr:colOff>
      <xdr:row>52</xdr:row>
      <xdr:rowOff>219075</xdr:rowOff>
    </xdr:from>
    <xdr:to>
      <xdr:col>12</xdr:col>
      <xdr:colOff>1905</xdr:colOff>
      <xdr:row>52</xdr:row>
      <xdr:rowOff>219075</xdr:rowOff>
    </xdr:to>
    <xdr:cxnSp>
      <xdr:nvCxnSpPr>
        <xdr:cNvPr id="7" name="ลูกศรเชื่อมต่อแบบตรง 6"/>
        <xdr:cNvCxnSpPr/>
      </xdr:nvCxnSpPr>
      <xdr:spPr>
        <a:xfrm>
          <a:off x="6753225" y="16127095"/>
          <a:ext cx="61150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8</xdr:row>
      <xdr:rowOff>238125</xdr:rowOff>
    </xdr:from>
    <xdr:to>
      <xdr:col>12</xdr:col>
      <xdr:colOff>1905</xdr:colOff>
      <xdr:row>8</xdr:row>
      <xdr:rowOff>238125</xdr:rowOff>
    </xdr:to>
    <xdr:cxnSp>
      <xdr:nvCxnSpPr>
        <xdr:cNvPr id="8" name="ลูกศรเชื่อมต่อแบบตรง 7"/>
        <xdr:cNvCxnSpPr/>
      </xdr:nvCxnSpPr>
      <xdr:spPr>
        <a:xfrm>
          <a:off x="6753225" y="2553335"/>
          <a:ext cx="61150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</xdr:row>
      <xdr:rowOff>257175</xdr:rowOff>
    </xdr:from>
    <xdr:to>
      <xdr:col>11</xdr:col>
      <xdr:colOff>211455</xdr:colOff>
      <xdr:row>9</xdr:row>
      <xdr:rowOff>257175</xdr:rowOff>
    </xdr:to>
    <xdr:cxnSp>
      <xdr:nvCxnSpPr>
        <xdr:cNvPr id="9" name="ลูกศรเชื่อมต่อแบบตรง 8"/>
        <xdr:cNvCxnSpPr/>
      </xdr:nvCxnSpPr>
      <xdr:spPr>
        <a:xfrm>
          <a:off x="6743700" y="3839210"/>
          <a:ext cx="61912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15</xdr:row>
      <xdr:rowOff>219075</xdr:rowOff>
    </xdr:from>
    <xdr:to>
      <xdr:col>12</xdr:col>
      <xdr:colOff>1905</xdr:colOff>
      <xdr:row>15</xdr:row>
      <xdr:rowOff>219075</xdr:rowOff>
    </xdr:to>
    <xdr:cxnSp>
      <xdr:nvCxnSpPr>
        <xdr:cNvPr id="10" name="ลูกศรเชื่อมต่อแบบตรง 9"/>
        <xdr:cNvCxnSpPr/>
      </xdr:nvCxnSpPr>
      <xdr:spPr>
        <a:xfrm>
          <a:off x="6753225" y="5715635"/>
          <a:ext cx="61150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26</xdr:row>
      <xdr:rowOff>304800</xdr:rowOff>
    </xdr:from>
    <xdr:to>
      <xdr:col>11</xdr:col>
      <xdr:colOff>211455</xdr:colOff>
      <xdr:row>26</xdr:row>
      <xdr:rowOff>304800</xdr:rowOff>
    </xdr:to>
    <xdr:cxnSp>
      <xdr:nvCxnSpPr>
        <xdr:cNvPr id="11" name="ลูกศรเชื่อมต่อแบบตรง 10"/>
        <xdr:cNvCxnSpPr/>
      </xdr:nvCxnSpPr>
      <xdr:spPr>
        <a:xfrm>
          <a:off x="6743700" y="8601710"/>
          <a:ext cx="61912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58</xdr:row>
      <xdr:rowOff>257175</xdr:rowOff>
    </xdr:from>
    <xdr:to>
      <xdr:col>11</xdr:col>
      <xdr:colOff>201930</xdr:colOff>
      <xdr:row>58</xdr:row>
      <xdr:rowOff>257175</xdr:rowOff>
    </xdr:to>
    <xdr:cxnSp>
      <xdr:nvCxnSpPr>
        <xdr:cNvPr id="12" name="ลูกศรเชื่อมต่อแบบตรง 11"/>
        <xdr:cNvCxnSpPr/>
      </xdr:nvCxnSpPr>
      <xdr:spPr>
        <a:xfrm>
          <a:off x="6734175" y="18642330"/>
          <a:ext cx="62103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60</xdr:row>
      <xdr:rowOff>219075</xdr:rowOff>
    </xdr:from>
    <xdr:to>
      <xdr:col>11</xdr:col>
      <xdr:colOff>211455</xdr:colOff>
      <xdr:row>60</xdr:row>
      <xdr:rowOff>219075</xdr:rowOff>
    </xdr:to>
    <xdr:cxnSp>
      <xdr:nvCxnSpPr>
        <xdr:cNvPr id="14" name="ลูกศรเชื่อมต่อแบบตรง 13"/>
        <xdr:cNvCxnSpPr/>
      </xdr:nvCxnSpPr>
      <xdr:spPr>
        <a:xfrm>
          <a:off x="6743700" y="20575905"/>
          <a:ext cx="61912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59</xdr:row>
      <xdr:rowOff>247650</xdr:rowOff>
    </xdr:from>
    <xdr:to>
      <xdr:col>11</xdr:col>
      <xdr:colOff>201930</xdr:colOff>
      <xdr:row>59</xdr:row>
      <xdr:rowOff>247650</xdr:rowOff>
    </xdr:to>
    <xdr:cxnSp>
      <xdr:nvCxnSpPr>
        <xdr:cNvPr id="16" name="ลูกศรเชื่อมต่อแบบตรง 15"/>
        <xdr:cNvCxnSpPr/>
      </xdr:nvCxnSpPr>
      <xdr:spPr>
        <a:xfrm>
          <a:off x="6734175" y="19623405"/>
          <a:ext cx="621030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72</xdr:row>
      <xdr:rowOff>266700</xdr:rowOff>
    </xdr:from>
    <xdr:to>
      <xdr:col>12</xdr:col>
      <xdr:colOff>1905</xdr:colOff>
      <xdr:row>72</xdr:row>
      <xdr:rowOff>266700</xdr:rowOff>
    </xdr:to>
    <xdr:cxnSp>
      <xdr:nvCxnSpPr>
        <xdr:cNvPr id="18" name="ลูกศรเชื่อมต่อแบบตรง 17"/>
        <xdr:cNvCxnSpPr/>
      </xdr:nvCxnSpPr>
      <xdr:spPr>
        <a:xfrm>
          <a:off x="6753225" y="24415115"/>
          <a:ext cx="61150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97</xdr:row>
      <xdr:rowOff>323850</xdr:rowOff>
    </xdr:from>
    <xdr:to>
      <xdr:col>11</xdr:col>
      <xdr:colOff>211455</xdr:colOff>
      <xdr:row>97</xdr:row>
      <xdr:rowOff>323850</xdr:rowOff>
    </xdr:to>
    <xdr:cxnSp>
      <xdr:nvCxnSpPr>
        <xdr:cNvPr id="19" name="ลูกศรเชื่อมต่อแบบตรง 18"/>
        <xdr:cNvCxnSpPr/>
      </xdr:nvCxnSpPr>
      <xdr:spPr>
        <a:xfrm>
          <a:off x="6743700" y="32731075"/>
          <a:ext cx="619125" cy="0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zoomScale="80" zoomScaleNormal="80" workbookViewId="0">
      <selection activeCell="M20" sqref="M20"/>
    </sheetView>
  </sheetViews>
  <sheetFormatPr defaultColWidth="9" defaultRowHeight="19.5" outlineLevelCol="7"/>
  <cols>
    <col min="1" max="1" width="56.0666666666667" style="1" customWidth="1"/>
    <col min="2" max="2" width="16.4190476190476" style="1" customWidth="1"/>
    <col min="3" max="3" width="16.9619047619048" style="1" customWidth="1"/>
    <col min="4" max="4" width="20.352380952381" style="52" customWidth="1"/>
    <col min="5" max="5" width="14.4666666666667" style="1" customWidth="1"/>
    <col min="6" max="6" width="13.752380952381" style="1" customWidth="1"/>
    <col min="7" max="7" width="26.6095238095238" style="1" customWidth="1"/>
    <col min="8" max="8" width="29.1047619047619" style="1" customWidth="1"/>
    <col min="9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5"/>
    </row>
    <row r="2" spans="1:7">
      <c r="A2" s="2" t="s">
        <v>1</v>
      </c>
      <c r="B2" s="2"/>
      <c r="C2" s="2"/>
      <c r="D2" s="2"/>
      <c r="E2" s="2"/>
      <c r="F2" s="2"/>
      <c r="G2" s="5"/>
    </row>
    <row r="3" spans="1:7">
      <c r="A3" s="2" t="s">
        <v>2</v>
      </c>
      <c r="B3" s="2"/>
      <c r="C3" s="2"/>
      <c r="D3" s="2"/>
      <c r="E3" s="2"/>
      <c r="F3" s="2"/>
      <c r="G3" s="5"/>
    </row>
    <row r="4" ht="69" customHeight="1" spans="1:8">
      <c r="A4" s="73" t="s">
        <v>3</v>
      </c>
      <c r="B4" s="74" t="s">
        <v>4</v>
      </c>
      <c r="C4" s="74" t="s">
        <v>5</v>
      </c>
      <c r="D4" s="75" t="s">
        <v>6</v>
      </c>
      <c r="E4" s="74" t="s">
        <v>7</v>
      </c>
      <c r="F4" s="76" t="s">
        <v>8</v>
      </c>
      <c r="G4" s="77" t="s">
        <v>9</v>
      </c>
      <c r="H4" s="78" t="s">
        <v>10</v>
      </c>
    </row>
    <row r="5" spans="1:8">
      <c r="A5" s="79" t="s">
        <v>11</v>
      </c>
      <c r="B5" s="80"/>
      <c r="C5" s="81"/>
      <c r="D5" s="82"/>
      <c r="E5" s="80"/>
      <c r="F5" s="83" t="s">
        <v>12</v>
      </c>
      <c r="G5" s="84" t="s">
        <v>13</v>
      </c>
      <c r="H5" s="84" t="s">
        <v>13</v>
      </c>
    </row>
    <row r="6" spans="1:8">
      <c r="A6" s="80" t="s">
        <v>14</v>
      </c>
      <c r="B6" s="81">
        <v>9</v>
      </c>
      <c r="C6" s="85">
        <f>B6*100/B37</f>
        <v>14.5161290322581</v>
      </c>
      <c r="D6" s="82">
        <f>'ผด2 ( ย.1 )'!D39+'ผด2 ( ย.1 )'!D63</f>
        <v>5306000</v>
      </c>
      <c r="E6" s="85">
        <f>D6*100/D37</f>
        <v>22.2811047329501</v>
      </c>
      <c r="F6" s="83"/>
      <c r="G6" s="86"/>
      <c r="H6" s="86"/>
    </row>
    <row r="7" spans="1:8">
      <c r="A7" s="87" t="s">
        <v>15</v>
      </c>
      <c r="B7" s="87">
        <f>SUM(B6:B6)</f>
        <v>9</v>
      </c>
      <c r="C7" s="88">
        <f>C6</f>
        <v>14.5161290322581</v>
      </c>
      <c r="D7" s="89">
        <f>D6</f>
        <v>5306000</v>
      </c>
      <c r="E7" s="88">
        <f>E6</f>
        <v>22.2811047329501</v>
      </c>
      <c r="F7" s="90"/>
      <c r="G7" s="91"/>
      <c r="H7" s="91"/>
    </row>
    <row r="8" spans="1:8">
      <c r="A8" s="92" t="s">
        <v>16</v>
      </c>
      <c r="B8" s="93" t="s">
        <v>17</v>
      </c>
      <c r="C8" s="94" t="s">
        <v>17</v>
      </c>
      <c r="D8" s="95" t="s">
        <v>17</v>
      </c>
      <c r="E8" s="94" t="s">
        <v>17</v>
      </c>
      <c r="F8" s="96"/>
      <c r="G8" s="97" t="s">
        <v>18</v>
      </c>
      <c r="H8" s="97" t="s">
        <v>19</v>
      </c>
    </row>
    <row r="9" spans="1:8">
      <c r="A9" s="98"/>
      <c r="B9" s="98"/>
      <c r="C9" s="99"/>
      <c r="D9" s="100"/>
      <c r="E9" s="99"/>
      <c r="F9" s="83"/>
      <c r="G9" s="101" t="s">
        <v>20</v>
      </c>
      <c r="H9" s="101" t="s">
        <v>21</v>
      </c>
    </row>
    <row r="10" spans="1:8">
      <c r="A10" s="98"/>
      <c r="B10" s="98"/>
      <c r="C10" s="99"/>
      <c r="D10" s="100"/>
      <c r="E10" s="99"/>
      <c r="F10" s="83"/>
      <c r="G10" s="101" t="s">
        <v>22</v>
      </c>
      <c r="H10" s="101" t="s">
        <v>23</v>
      </c>
    </row>
    <row r="11" spans="1:8">
      <c r="A11" s="98"/>
      <c r="B11" s="98"/>
      <c r="C11" s="99"/>
      <c r="D11" s="100"/>
      <c r="E11" s="99"/>
      <c r="F11" s="83"/>
      <c r="G11" s="101" t="s">
        <v>24</v>
      </c>
      <c r="H11" s="101" t="s">
        <v>25</v>
      </c>
    </row>
    <row r="12" spans="1:8">
      <c r="A12" s="98"/>
      <c r="B12" s="98"/>
      <c r="C12" s="99"/>
      <c r="D12" s="100"/>
      <c r="E12" s="99"/>
      <c r="F12" s="83"/>
      <c r="G12" s="86"/>
      <c r="H12" s="101" t="s">
        <v>26</v>
      </c>
    </row>
    <row r="13" spans="1:8">
      <c r="A13" s="87"/>
      <c r="B13" s="87"/>
      <c r="C13" s="88"/>
      <c r="D13" s="89"/>
      <c r="E13" s="88"/>
      <c r="F13" s="90"/>
      <c r="G13" s="91"/>
      <c r="H13" s="91"/>
    </row>
    <row r="14" ht="58.5" spans="1:8">
      <c r="A14" s="102" t="s">
        <v>27</v>
      </c>
      <c r="B14" s="103"/>
      <c r="C14" s="103"/>
      <c r="D14" s="104"/>
      <c r="E14" s="103"/>
      <c r="F14" s="105" t="s">
        <v>28</v>
      </c>
      <c r="G14" s="106" t="s">
        <v>13</v>
      </c>
      <c r="H14" s="106" t="s">
        <v>13</v>
      </c>
    </row>
    <row r="15" spans="1:8">
      <c r="A15" s="107" t="s">
        <v>29</v>
      </c>
      <c r="B15" s="81">
        <v>7</v>
      </c>
      <c r="C15" s="85">
        <f>B15*100/B37</f>
        <v>11.2903225806452</v>
      </c>
      <c r="D15" s="82">
        <f>'ผด2 ( ย.3)'!D23</f>
        <v>3805900</v>
      </c>
      <c r="E15" s="85">
        <f>D15*100/D37</f>
        <v>15.9818425373416</v>
      </c>
      <c r="F15" s="83"/>
      <c r="G15" s="86"/>
      <c r="H15" s="86"/>
    </row>
    <row r="16" spans="1:8">
      <c r="A16" s="80" t="s">
        <v>30</v>
      </c>
      <c r="B16" s="81"/>
      <c r="C16" s="85"/>
      <c r="D16" s="82"/>
      <c r="E16" s="85"/>
      <c r="F16" s="83"/>
      <c r="G16" s="86"/>
      <c r="H16" s="86"/>
    </row>
    <row r="17" spans="1:8">
      <c r="A17" s="108" t="s">
        <v>31</v>
      </c>
      <c r="B17" s="81">
        <v>3</v>
      </c>
      <c r="C17" s="85">
        <f>B17*100/B37</f>
        <v>4.83870967741935</v>
      </c>
      <c r="D17" s="82">
        <f>'ผด2 ( ย.3)'!D47</f>
        <v>330000</v>
      </c>
      <c r="E17" s="85">
        <f>D17*100/D37</f>
        <v>1.38574530001386</v>
      </c>
      <c r="F17" s="83"/>
      <c r="G17" s="86"/>
      <c r="H17" s="86"/>
    </row>
    <row r="18" spans="1:8">
      <c r="A18" s="108" t="s">
        <v>32</v>
      </c>
      <c r="B18" s="81">
        <v>8</v>
      </c>
      <c r="C18" s="85">
        <f>B18*100/B37</f>
        <v>12.9032258064516</v>
      </c>
      <c r="D18" s="82">
        <f>'ผด2 ( ย.3)'!D82</f>
        <v>400000</v>
      </c>
      <c r="E18" s="85">
        <f>D18*100/D37</f>
        <v>1.67969127274407</v>
      </c>
      <c r="F18" s="83"/>
      <c r="G18" s="86"/>
      <c r="H18" s="86"/>
    </row>
    <row r="19" spans="1:8">
      <c r="A19" s="87" t="s">
        <v>15</v>
      </c>
      <c r="B19" s="87">
        <f>B15+B17+B18</f>
        <v>18</v>
      </c>
      <c r="C19" s="88">
        <f>B19*100/B37</f>
        <v>29.0322580645161</v>
      </c>
      <c r="D19" s="109">
        <f>D15+D17+D18</f>
        <v>4535900</v>
      </c>
      <c r="E19" s="88">
        <f>D19*100/D37</f>
        <v>19.0472791100996</v>
      </c>
      <c r="F19" s="90"/>
      <c r="G19" s="91"/>
      <c r="H19" s="91"/>
    </row>
    <row r="20" ht="77.25" spans="1:8">
      <c r="A20" s="102" t="s">
        <v>33</v>
      </c>
      <c r="B20" s="110"/>
      <c r="C20" s="110"/>
      <c r="D20" s="104"/>
      <c r="E20" s="103"/>
      <c r="F20" s="105" t="s">
        <v>34</v>
      </c>
      <c r="G20" s="106" t="s">
        <v>13</v>
      </c>
      <c r="H20" s="106" t="s">
        <v>13</v>
      </c>
    </row>
    <row r="21" spans="1:8">
      <c r="A21" s="80" t="s">
        <v>35</v>
      </c>
      <c r="B21" s="81">
        <v>1</v>
      </c>
      <c r="C21" s="85">
        <f>B21*10/B37</f>
        <v>0.161290322580645</v>
      </c>
      <c r="D21" s="82">
        <f>'ผด2 ( ย.4) '!D10</f>
        <v>30000</v>
      </c>
      <c r="E21" s="85">
        <f>D21*100/D37</f>
        <v>0.125976845455805</v>
      </c>
      <c r="F21" s="83"/>
      <c r="G21" s="86"/>
      <c r="H21" s="86"/>
    </row>
    <row r="22" spans="1:8">
      <c r="A22" s="80" t="s">
        <v>36</v>
      </c>
      <c r="B22" s="81">
        <v>1</v>
      </c>
      <c r="C22" s="85">
        <f>B22:B23/B37</f>
        <v>0.0161290322580645</v>
      </c>
      <c r="D22" s="82">
        <f>'ผด2 ( ย.4) '!D30</f>
        <v>20000</v>
      </c>
      <c r="E22" s="85">
        <f>D22*100/D37</f>
        <v>0.0839845636372035</v>
      </c>
      <c r="F22" s="83"/>
      <c r="G22" s="86"/>
      <c r="H22" s="86"/>
    </row>
    <row r="23" spans="1:8">
      <c r="A23" s="87" t="s">
        <v>15</v>
      </c>
      <c r="B23" s="87">
        <f>B21+B22</f>
        <v>2</v>
      </c>
      <c r="C23" s="88">
        <f>B23*100/B37</f>
        <v>3.2258064516129</v>
      </c>
      <c r="D23" s="109">
        <f>D21+D22</f>
        <v>50000</v>
      </c>
      <c r="E23" s="88">
        <f>D23*100/D37</f>
        <v>0.209961409093009</v>
      </c>
      <c r="F23" s="111"/>
      <c r="G23" s="91"/>
      <c r="H23" s="91"/>
    </row>
    <row r="24" spans="1:8">
      <c r="A24" s="112" t="s">
        <v>37</v>
      </c>
      <c r="B24" s="110"/>
      <c r="C24" s="113"/>
      <c r="D24" s="104"/>
      <c r="E24" s="113"/>
      <c r="F24" s="105" t="s">
        <v>34</v>
      </c>
      <c r="G24" s="84" t="s">
        <v>13</v>
      </c>
      <c r="H24" s="84" t="s">
        <v>13</v>
      </c>
    </row>
    <row r="25" spans="1:8">
      <c r="A25" s="80" t="s">
        <v>38</v>
      </c>
      <c r="B25" s="81">
        <v>4</v>
      </c>
      <c r="C25" s="85">
        <f>B25*100/B37</f>
        <v>6.45161290322581</v>
      </c>
      <c r="D25" s="82">
        <f>'ผด2 ( ย.5) '!D15</f>
        <v>170000</v>
      </c>
      <c r="E25" s="85">
        <f>D25*100/D37</f>
        <v>0.71386879091623</v>
      </c>
      <c r="F25" s="83"/>
      <c r="G25" s="86"/>
      <c r="H25" s="86"/>
    </row>
    <row r="26" spans="1:8">
      <c r="A26" s="80" t="s">
        <v>39</v>
      </c>
      <c r="B26" s="81">
        <v>15</v>
      </c>
      <c r="C26" s="85">
        <f>B26*100/B37</f>
        <v>24.1935483870968</v>
      </c>
      <c r="D26" s="82">
        <f>'ผด2 ( ย.5) '!D51</f>
        <v>410000</v>
      </c>
      <c r="E26" s="85">
        <f>D26*100/D37</f>
        <v>1.72168355456267</v>
      </c>
      <c r="F26" s="83"/>
      <c r="G26" s="86"/>
      <c r="H26" s="86"/>
    </row>
    <row r="27" spans="1:8">
      <c r="A27" s="80" t="s">
        <v>40</v>
      </c>
      <c r="B27" s="81">
        <v>3</v>
      </c>
      <c r="C27" s="85">
        <f>B27*100/B37</f>
        <v>4.83870967741935</v>
      </c>
      <c r="D27" s="82">
        <f>'ผด2 ( ย.5) '!D62</f>
        <v>290000</v>
      </c>
      <c r="E27" s="85">
        <f>D27*100/D37</f>
        <v>1.21777617273945</v>
      </c>
      <c r="F27" s="83"/>
      <c r="G27" s="86"/>
      <c r="H27" s="86"/>
    </row>
    <row r="28" spans="1:8">
      <c r="A28" s="80" t="s">
        <v>41</v>
      </c>
      <c r="B28" s="81">
        <v>3</v>
      </c>
      <c r="C28" s="85">
        <f>B28*100/B37</f>
        <v>4.83870967741935</v>
      </c>
      <c r="D28" s="82">
        <f>'ผด2 ( ย.5) '!D84</f>
        <v>12042000</v>
      </c>
      <c r="E28" s="85">
        <f>D28*100/D37</f>
        <v>50.5671057659602</v>
      </c>
      <c r="F28" s="83"/>
      <c r="G28" s="86"/>
      <c r="H28" s="86"/>
    </row>
    <row r="29" spans="1:8">
      <c r="A29" s="87" t="s">
        <v>15</v>
      </c>
      <c r="B29" s="87">
        <f>B25+B26+B27+B28</f>
        <v>25</v>
      </c>
      <c r="C29" s="88">
        <f>B29*100/B37</f>
        <v>40.3225806451613</v>
      </c>
      <c r="D29" s="109">
        <f>SUM(D25:D28)</f>
        <v>12912000</v>
      </c>
      <c r="E29" s="88">
        <f>D29*100/D37</f>
        <v>54.2204342841786</v>
      </c>
      <c r="F29" s="90"/>
      <c r="G29" s="91"/>
      <c r="H29" s="91"/>
    </row>
    <row r="30" spans="1:8">
      <c r="A30" s="114"/>
      <c r="B30" s="114"/>
      <c r="C30" s="114"/>
      <c r="D30" s="115"/>
      <c r="E30" s="114"/>
      <c r="F30" s="114"/>
      <c r="G30" s="114"/>
      <c r="H30" s="114"/>
    </row>
    <row r="31" ht="75.75" spans="1:8">
      <c r="A31" s="116" t="s">
        <v>3</v>
      </c>
      <c r="B31" s="117" t="s">
        <v>4</v>
      </c>
      <c r="C31" s="117" t="s">
        <v>5</v>
      </c>
      <c r="D31" s="118" t="s">
        <v>6</v>
      </c>
      <c r="E31" s="117" t="s">
        <v>7</v>
      </c>
      <c r="F31" s="117" t="s">
        <v>42</v>
      </c>
      <c r="G31" s="86"/>
      <c r="H31" s="86"/>
    </row>
    <row r="32" ht="77.25" spans="1:8">
      <c r="A32" s="119" t="s">
        <v>43</v>
      </c>
      <c r="B32" s="80"/>
      <c r="C32" s="85"/>
      <c r="D32" s="82"/>
      <c r="E32" s="85"/>
      <c r="F32" s="120" t="s">
        <v>44</v>
      </c>
      <c r="G32" s="106" t="s">
        <v>13</v>
      </c>
      <c r="H32" s="106" t="s">
        <v>13</v>
      </c>
    </row>
    <row r="33" spans="1:8">
      <c r="A33" s="80" t="s">
        <v>45</v>
      </c>
      <c r="B33" s="81">
        <v>5</v>
      </c>
      <c r="C33" s="85">
        <f>B33*100/B37</f>
        <v>8.06451612903226</v>
      </c>
      <c r="D33" s="82">
        <f>'ผด2 ( ย.6) '!D22</f>
        <v>660000</v>
      </c>
      <c r="E33" s="85">
        <f>D33*100/D37</f>
        <v>2.77149060002771</v>
      </c>
      <c r="F33" s="83"/>
      <c r="G33" s="86"/>
      <c r="H33" s="86"/>
    </row>
    <row r="34" spans="1:8">
      <c r="A34" s="80" t="s">
        <v>46</v>
      </c>
      <c r="B34" s="81">
        <v>2</v>
      </c>
      <c r="C34" s="85">
        <f>B34*100/B37</f>
        <v>3.2258064516129</v>
      </c>
      <c r="D34" s="82">
        <f>'ผด2 ( ย.6) '!D48</f>
        <v>330000</v>
      </c>
      <c r="E34" s="85">
        <f>D34*100/D37</f>
        <v>1.38574530001386</v>
      </c>
      <c r="F34" s="83"/>
      <c r="G34" s="86"/>
      <c r="H34" s="86"/>
    </row>
    <row r="35" spans="1:8">
      <c r="A35" s="80" t="s">
        <v>47</v>
      </c>
      <c r="B35" s="81">
        <v>1</v>
      </c>
      <c r="C35" s="85">
        <f>B35*100/B37</f>
        <v>1.61290322580645</v>
      </c>
      <c r="D35" s="82">
        <f>'ผด2 ( ย.6) '!D70</f>
        <v>20000</v>
      </c>
      <c r="E35" s="85">
        <f>D35*100/D37</f>
        <v>0.0839845636372035</v>
      </c>
      <c r="F35" s="83"/>
      <c r="G35" s="86"/>
      <c r="H35" s="86"/>
    </row>
    <row r="36" spans="1:8">
      <c r="A36" s="98" t="s">
        <v>15</v>
      </c>
      <c r="B36" s="98">
        <f>B33+B34+B35</f>
        <v>8</v>
      </c>
      <c r="C36" s="99">
        <f>C33+C34+C16</f>
        <v>11.2903225806452</v>
      </c>
      <c r="D36" s="121">
        <f>SUM(D33:D35)</f>
        <v>1010000</v>
      </c>
      <c r="E36" s="99">
        <f>D36*100/D37</f>
        <v>4.24122046367878</v>
      </c>
      <c r="F36" s="83"/>
      <c r="G36" s="86"/>
      <c r="H36" s="86"/>
    </row>
    <row r="37" spans="1:8">
      <c r="A37" s="87" t="s">
        <v>48</v>
      </c>
      <c r="B37" s="87">
        <f>B7+B19+B29+B36+B23</f>
        <v>62</v>
      </c>
      <c r="C37" s="88">
        <f>B37*100/B37</f>
        <v>100</v>
      </c>
      <c r="D37" s="109">
        <f>D36+D29+D23+D19+D7</f>
        <v>23813900</v>
      </c>
      <c r="E37" s="88">
        <f>D37*100/D37</f>
        <v>100</v>
      </c>
      <c r="F37" s="111"/>
      <c r="G37" s="91"/>
      <c r="H37" s="91"/>
    </row>
  </sheetData>
  <mergeCells count="8">
    <mergeCell ref="A1:F1"/>
    <mergeCell ref="A2:F2"/>
    <mergeCell ref="A3:F3"/>
    <mergeCell ref="F5:F7"/>
    <mergeCell ref="F14:F19"/>
    <mergeCell ref="F20:F21"/>
    <mergeCell ref="F24:F29"/>
    <mergeCell ref="F32:F36"/>
  </mergeCells>
  <pageMargins left="0.0798611111111111" right="0" top="0.314583333333333" bottom="0.119444444444444" header="0.236111111111111" footer="0.119444444444444"/>
  <pageSetup paperSize="9" scale="75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3"/>
  <sheetViews>
    <sheetView topLeftCell="A49" workbookViewId="0">
      <selection activeCell="I16" sqref="I16"/>
    </sheetView>
  </sheetViews>
  <sheetFormatPr defaultColWidth="9" defaultRowHeight="19.5"/>
  <cols>
    <col min="1" max="1" width="3.42857142857143" style="1" customWidth="1"/>
    <col min="2" max="2" width="26" style="1" customWidth="1"/>
    <col min="3" max="3" width="28.8571428571429" style="1" customWidth="1"/>
    <col min="4" max="4" width="16" style="1" customWidth="1"/>
    <col min="5" max="5" width="12.4285714285714" style="1" customWidth="1"/>
    <col min="6" max="6" width="10.1428571428571" style="1" customWidth="1"/>
    <col min="7" max="18" width="3.14285714285714" style="1" customWidth="1"/>
    <col min="19" max="16384" width="9" style="1"/>
  </cols>
  <sheetData>
    <row r="1" ht="17.25" customHeight="1" spans="1:18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8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7">
      <c r="A4" s="35" t="s">
        <v>50</v>
      </c>
      <c r="B4" s="35"/>
      <c r="C4" s="35"/>
      <c r="D4" s="35"/>
      <c r="E4" s="2"/>
      <c r="F4" s="2"/>
      <c r="G4" s="5"/>
    </row>
    <row r="5" ht="18.75" customHeight="1" spans="1:5">
      <c r="A5" s="6" t="s">
        <v>51</v>
      </c>
      <c r="B5" s="6"/>
      <c r="C5" s="6"/>
      <c r="D5" s="6"/>
      <c r="E5" s="6"/>
    </row>
    <row r="6" ht="18" customHeight="1" spans="1:5">
      <c r="A6" s="6" t="s">
        <v>52</v>
      </c>
      <c r="B6" s="6"/>
      <c r="C6" s="6"/>
      <c r="D6" s="6"/>
      <c r="E6" s="6"/>
    </row>
    <row r="7" ht="18" customHeight="1" spans="1:18">
      <c r="A7" s="7" t="s">
        <v>53</v>
      </c>
      <c r="B7" s="7" t="s">
        <v>54</v>
      </c>
      <c r="C7" s="7" t="s">
        <v>55</v>
      </c>
      <c r="D7" s="8" t="s">
        <v>56</v>
      </c>
      <c r="E7" s="8" t="s">
        <v>57</v>
      </c>
      <c r="F7" s="8" t="s">
        <v>58</v>
      </c>
      <c r="G7" s="9">
        <v>2564</v>
      </c>
      <c r="H7" s="9"/>
      <c r="I7" s="9"/>
      <c r="J7" s="9">
        <v>2565</v>
      </c>
      <c r="K7" s="9"/>
      <c r="L7" s="9"/>
      <c r="M7" s="9"/>
      <c r="N7" s="9"/>
      <c r="O7" s="9"/>
      <c r="P7" s="9"/>
      <c r="Q7" s="9"/>
      <c r="R7" s="9"/>
    </row>
    <row r="8" ht="23.25" customHeight="1" spans="1:18">
      <c r="A8" s="7"/>
      <c r="B8" s="7"/>
      <c r="C8" s="7"/>
      <c r="D8" s="8"/>
      <c r="E8" s="8"/>
      <c r="F8" s="8"/>
      <c r="G8" s="10" t="s">
        <v>59</v>
      </c>
      <c r="H8" s="10" t="s">
        <v>60</v>
      </c>
      <c r="I8" s="10" t="s">
        <v>61</v>
      </c>
      <c r="J8" s="10" t="s">
        <v>62</v>
      </c>
      <c r="K8" s="10" t="s">
        <v>63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 t="s">
        <v>69</v>
      </c>
      <c r="R8" s="10" t="s">
        <v>70</v>
      </c>
    </row>
    <row r="9" ht="157.5" customHeight="1" spans="1:18">
      <c r="A9" s="11">
        <v>1</v>
      </c>
      <c r="B9" s="12" t="s">
        <v>71</v>
      </c>
      <c r="C9" s="12" t="s">
        <v>72</v>
      </c>
      <c r="D9" s="71">
        <v>729000</v>
      </c>
      <c r="E9" s="11" t="s">
        <v>73</v>
      </c>
      <c r="F9" s="11" t="s">
        <v>12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186" customHeight="1" spans="1:18">
      <c r="A10" s="11">
        <v>2</v>
      </c>
      <c r="B10" s="12" t="s">
        <v>74</v>
      </c>
      <c r="C10" s="12" t="s">
        <v>75</v>
      </c>
      <c r="D10" s="71">
        <v>729000</v>
      </c>
      <c r="E10" s="11" t="s">
        <v>76</v>
      </c>
      <c r="F10" s="11" t="s">
        <v>12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24.75" customHeight="1" spans="1:18">
      <c r="A11" s="16"/>
      <c r="B11" s="17"/>
      <c r="C11" s="17"/>
      <c r="D11" s="72"/>
      <c r="E11" s="16"/>
      <c r="F11" s="16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>
      <c r="A13" s="22"/>
      <c r="B13" s="22"/>
      <c r="C13" s="22"/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>
      <c r="A14" s="7" t="s">
        <v>53</v>
      </c>
      <c r="B14" s="7" t="s">
        <v>54</v>
      </c>
      <c r="C14" s="7" t="s">
        <v>55</v>
      </c>
      <c r="D14" s="8" t="s">
        <v>56</v>
      </c>
      <c r="E14" s="8" t="s">
        <v>57</v>
      </c>
      <c r="F14" s="8" t="s">
        <v>58</v>
      </c>
      <c r="G14" s="9">
        <v>2564</v>
      </c>
      <c r="H14" s="9"/>
      <c r="I14" s="9"/>
      <c r="J14" s="9">
        <v>2565</v>
      </c>
      <c r="K14" s="9"/>
      <c r="L14" s="9"/>
      <c r="M14" s="9"/>
      <c r="N14" s="9"/>
      <c r="O14" s="9"/>
      <c r="P14" s="9"/>
      <c r="Q14" s="9"/>
      <c r="R14" s="9"/>
    </row>
    <row r="15" ht="45.05" spans="1:18">
      <c r="A15" s="7"/>
      <c r="B15" s="7"/>
      <c r="C15" s="7"/>
      <c r="D15" s="8"/>
      <c r="E15" s="8"/>
      <c r="F15" s="8"/>
      <c r="G15" s="10" t="s">
        <v>59</v>
      </c>
      <c r="H15" s="10" t="s">
        <v>60</v>
      </c>
      <c r="I15" s="10" t="s">
        <v>61</v>
      </c>
      <c r="J15" s="10" t="s">
        <v>62</v>
      </c>
      <c r="K15" s="10" t="s">
        <v>63</v>
      </c>
      <c r="L15" s="10" t="s">
        <v>64</v>
      </c>
      <c r="M15" s="10" t="s">
        <v>65</v>
      </c>
      <c r="N15" s="10" t="s">
        <v>66</v>
      </c>
      <c r="O15" s="10" t="s">
        <v>67</v>
      </c>
      <c r="P15" s="10" t="s">
        <v>68</v>
      </c>
      <c r="Q15" s="10" t="s">
        <v>69</v>
      </c>
      <c r="R15" s="10" t="s">
        <v>70</v>
      </c>
    </row>
    <row r="16" ht="162" customHeight="1" spans="1:18">
      <c r="A16" s="11">
        <v>3</v>
      </c>
      <c r="B16" s="12" t="s">
        <v>77</v>
      </c>
      <c r="C16" s="12" t="s">
        <v>78</v>
      </c>
      <c r="D16" s="71">
        <v>663000</v>
      </c>
      <c r="E16" s="11" t="s">
        <v>79</v>
      </c>
      <c r="F16" s="11" t="s">
        <v>12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ht="162" customHeight="1" spans="1:18">
      <c r="A17" s="11">
        <v>4</v>
      </c>
      <c r="B17" s="12" t="s">
        <v>80</v>
      </c>
      <c r="C17" s="12" t="s">
        <v>81</v>
      </c>
      <c r="D17" s="71">
        <v>219000</v>
      </c>
      <c r="E17" s="11" t="s">
        <v>82</v>
      </c>
      <c r="F17" s="11" t="s">
        <v>12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ht="21" customHeight="1" spans="1:18">
      <c r="A18" s="16"/>
      <c r="B18" s="17"/>
      <c r="C18" s="17"/>
      <c r="D18" s="72"/>
      <c r="E18" s="16"/>
      <c r="F18" s="16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ht="21" customHeight="1" spans="1:18">
      <c r="A19" s="16"/>
      <c r="B19" s="17"/>
      <c r="C19" s="17"/>
      <c r="D19" s="72"/>
      <c r="E19" s="16"/>
      <c r="F19" s="16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ht="21" customHeight="1" spans="1:18">
      <c r="A20" s="16"/>
      <c r="B20" s="17"/>
      <c r="C20" s="17"/>
      <c r="D20" s="72"/>
      <c r="E20" s="16"/>
      <c r="F20" s="16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ht="21" customHeight="1" spans="1:18">
      <c r="A21" s="16"/>
      <c r="B21" s="17"/>
      <c r="C21" s="17"/>
      <c r="D21" s="72"/>
      <c r="E21" s="16"/>
      <c r="F21" s="16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ht="21" customHeight="1" spans="1:18">
      <c r="A22" s="16"/>
      <c r="B22" s="17"/>
      <c r="C22" s="17"/>
      <c r="D22" s="72"/>
      <c r="E22" s="16"/>
      <c r="F22" s="16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ht="21" customHeight="1" spans="1:18">
      <c r="A23" s="16"/>
      <c r="B23" s="17"/>
      <c r="C23" s="17"/>
      <c r="D23" s="72"/>
      <c r="E23" s="16"/>
      <c r="F23" s="16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ht="15.75" customHeight="1" spans="1:18">
      <c r="A24" s="16"/>
      <c r="B24" s="17"/>
      <c r="C24" s="17"/>
      <c r="D24" s="72"/>
      <c r="E24" s="16"/>
      <c r="F24" s="1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ht="21" customHeight="1" spans="1:18">
      <c r="A25" s="7" t="s">
        <v>53</v>
      </c>
      <c r="B25" s="7" t="s">
        <v>54</v>
      </c>
      <c r="C25" s="7" t="s">
        <v>55</v>
      </c>
      <c r="D25" s="8" t="s">
        <v>56</v>
      </c>
      <c r="E25" s="8" t="s">
        <v>57</v>
      </c>
      <c r="F25" s="8" t="s">
        <v>58</v>
      </c>
      <c r="G25" s="9">
        <v>2564</v>
      </c>
      <c r="H25" s="9"/>
      <c r="I25" s="9"/>
      <c r="J25" s="9">
        <v>2565</v>
      </c>
      <c r="K25" s="9"/>
      <c r="L25" s="9"/>
      <c r="M25" s="9"/>
      <c r="N25" s="9"/>
      <c r="O25" s="9"/>
      <c r="P25" s="9"/>
      <c r="Q25" s="9"/>
      <c r="R25" s="9"/>
    </row>
    <row r="26" ht="21" customHeight="1" spans="1:18">
      <c r="A26" s="7"/>
      <c r="B26" s="7"/>
      <c r="C26" s="7"/>
      <c r="D26" s="8"/>
      <c r="E26" s="8"/>
      <c r="F26" s="8"/>
      <c r="G26" s="10" t="s">
        <v>59</v>
      </c>
      <c r="H26" s="10" t="s">
        <v>60</v>
      </c>
      <c r="I26" s="10" t="s">
        <v>61</v>
      </c>
      <c r="J26" s="10" t="s">
        <v>62</v>
      </c>
      <c r="K26" s="10" t="s">
        <v>63</v>
      </c>
      <c r="L26" s="10" t="s">
        <v>64</v>
      </c>
      <c r="M26" s="10" t="s">
        <v>65</v>
      </c>
      <c r="N26" s="10" t="s">
        <v>66</v>
      </c>
      <c r="O26" s="10" t="s">
        <v>67</v>
      </c>
      <c r="P26" s="10" t="s">
        <v>68</v>
      </c>
      <c r="Q26" s="10" t="s">
        <v>69</v>
      </c>
      <c r="R26" s="10" t="s">
        <v>70</v>
      </c>
    </row>
    <row r="27" ht="163.5" customHeight="1" spans="1:18">
      <c r="A27" s="12">
        <v>5</v>
      </c>
      <c r="B27" s="12" t="s">
        <v>83</v>
      </c>
      <c r="C27" s="12" t="s">
        <v>84</v>
      </c>
      <c r="D27" s="71">
        <v>663000</v>
      </c>
      <c r="E27" s="11" t="s">
        <v>85</v>
      </c>
      <c r="F27" s="11" t="s">
        <v>12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ht="164.25" customHeight="1" spans="1:18">
      <c r="A28" s="11">
        <v>6</v>
      </c>
      <c r="B28" s="12" t="s">
        <v>86</v>
      </c>
      <c r="C28" s="12" t="s">
        <v>87</v>
      </c>
      <c r="D28" s="71">
        <v>663000</v>
      </c>
      <c r="E28" s="11" t="s">
        <v>88</v>
      </c>
      <c r="F28" s="11" t="s">
        <v>12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ht="21" customHeight="1" spans="1:18">
      <c r="A29" s="16"/>
      <c r="B29" s="17"/>
      <c r="C29" s="17"/>
      <c r="D29" s="72"/>
      <c r="E29" s="16"/>
      <c r="F29" s="16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ht="21" customHeight="1" spans="1:18">
      <c r="A30" s="16"/>
      <c r="B30" s="17"/>
      <c r="C30" s="17"/>
      <c r="D30" s="72"/>
      <c r="E30" s="16"/>
      <c r="F30" s="16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ht="21" customHeight="1" spans="1:18">
      <c r="A31" s="16"/>
      <c r="B31" s="17"/>
      <c r="C31" s="17"/>
      <c r="D31" s="72"/>
      <c r="E31" s="16"/>
      <c r="F31" s="16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ht="21" customHeight="1" spans="1:18">
      <c r="A32" s="16"/>
      <c r="B32" s="17"/>
      <c r="C32" s="17"/>
      <c r="D32" s="72"/>
      <c r="E32" s="16"/>
      <c r="F32" s="16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ht="21" customHeight="1" spans="1:18">
      <c r="A33" s="16"/>
      <c r="B33" s="17"/>
      <c r="C33" s="17"/>
      <c r="D33" s="72"/>
      <c r="E33" s="16"/>
      <c r="F33" s="16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ht="21" customHeight="1" spans="1:18">
      <c r="A34" s="16"/>
      <c r="B34" s="17"/>
      <c r="C34" s="17"/>
      <c r="D34" s="72"/>
      <c r="E34" s="16"/>
      <c r="F34" s="16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ht="13.5" customHeight="1" spans="1:18">
      <c r="A35" s="16"/>
      <c r="B35" s="17"/>
      <c r="C35" s="17"/>
      <c r="D35" s="72"/>
      <c r="E35" s="16"/>
      <c r="F35" s="16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ht="21" customHeight="1" spans="1:18">
      <c r="A36" s="7" t="s">
        <v>53</v>
      </c>
      <c r="B36" s="7" t="s">
        <v>54</v>
      </c>
      <c r="C36" s="7" t="s">
        <v>55</v>
      </c>
      <c r="D36" s="8" t="s">
        <v>56</v>
      </c>
      <c r="E36" s="8" t="s">
        <v>57</v>
      </c>
      <c r="F36" s="8" t="s">
        <v>58</v>
      </c>
      <c r="G36" s="9">
        <v>2564</v>
      </c>
      <c r="H36" s="9"/>
      <c r="I36" s="9"/>
      <c r="J36" s="9">
        <v>2565</v>
      </c>
      <c r="K36" s="9"/>
      <c r="L36" s="9"/>
      <c r="M36" s="9"/>
      <c r="N36" s="9"/>
      <c r="O36" s="9"/>
      <c r="P36" s="9"/>
      <c r="Q36" s="9"/>
      <c r="R36" s="9"/>
    </row>
    <row r="37" ht="21" customHeight="1" spans="1:18">
      <c r="A37" s="7"/>
      <c r="B37" s="7"/>
      <c r="C37" s="7"/>
      <c r="D37" s="8"/>
      <c r="E37" s="8"/>
      <c r="F37" s="8"/>
      <c r="G37" s="10" t="s">
        <v>59</v>
      </c>
      <c r="H37" s="10" t="s">
        <v>60</v>
      </c>
      <c r="I37" s="10" t="s">
        <v>61</v>
      </c>
      <c r="J37" s="10" t="s">
        <v>62</v>
      </c>
      <c r="K37" s="10" t="s">
        <v>63</v>
      </c>
      <c r="L37" s="10" t="s">
        <v>64</v>
      </c>
      <c r="M37" s="10" t="s">
        <v>65</v>
      </c>
      <c r="N37" s="10" t="s">
        <v>66</v>
      </c>
      <c r="O37" s="10" t="s">
        <v>67</v>
      </c>
      <c r="P37" s="10" t="s">
        <v>68</v>
      </c>
      <c r="Q37" s="10" t="s">
        <v>69</v>
      </c>
      <c r="R37" s="10" t="s">
        <v>70</v>
      </c>
    </row>
    <row r="38" ht="166.5" customHeight="1" spans="1:18">
      <c r="A38" s="12">
        <v>7</v>
      </c>
      <c r="B38" s="12" t="s">
        <v>89</v>
      </c>
      <c r="C38" s="12" t="s">
        <v>90</v>
      </c>
      <c r="D38" s="71">
        <v>700000</v>
      </c>
      <c r="E38" s="11" t="s">
        <v>91</v>
      </c>
      <c r="F38" s="11" t="s">
        <v>12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>
      <c r="A39" s="44" t="s">
        <v>92</v>
      </c>
      <c r="B39" s="30"/>
      <c r="C39" s="45"/>
      <c r="D39" s="26">
        <f>D9+D10+D16+D17+D27+D28+D38</f>
        <v>4366000</v>
      </c>
      <c r="E39" s="23" t="str">
        <f>BAHTTEXT(D39)</f>
        <v>สี่ล้านสามแสนหกหมื่นหกพันบาทถ้วน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</row>
    <row r="40" spans="1:18">
      <c r="A40" s="32"/>
      <c r="B40" s="32"/>
      <c r="C40" s="32"/>
      <c r="D40" s="27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>
      <c r="A41" s="32"/>
      <c r="B41" s="32"/>
      <c r="C41" s="32"/>
      <c r="D41" s="27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32"/>
      <c r="B42" s="32"/>
      <c r="C42" s="32"/>
      <c r="D42" s="27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>
      <c r="A43" s="32"/>
      <c r="B43" s="32"/>
      <c r="C43" s="32"/>
      <c r="D43" s="27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32"/>
      <c r="B44" s="32"/>
      <c r="C44" s="32"/>
      <c r="D44" s="27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1:18">
      <c r="A45" s="32"/>
      <c r="B45" s="32"/>
      <c r="C45" s="32"/>
      <c r="D45" s="27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32"/>
      <c r="B46" s="32"/>
      <c r="C46" s="32"/>
      <c r="D46" s="27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>
      <c r="A47" s="32"/>
      <c r="B47" s="32"/>
      <c r="C47" s="32"/>
      <c r="D47" s="27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53" spans="1:18">
      <c r="A53" s="2" t="s">
        <v>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2" t="s">
        <v>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2" t="s">
        <v>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7">
      <c r="A56" s="35" t="s">
        <v>50</v>
      </c>
      <c r="B56" s="35"/>
      <c r="C56" s="35"/>
      <c r="D56" s="35"/>
      <c r="E56" s="2"/>
      <c r="F56" s="2"/>
      <c r="G56" s="5"/>
    </row>
    <row r="57" spans="1:5">
      <c r="A57" s="6" t="s">
        <v>51</v>
      </c>
      <c r="B57" s="6"/>
      <c r="C57" s="6"/>
      <c r="D57" s="6"/>
      <c r="E57" s="6"/>
    </row>
    <row r="58" spans="1:5">
      <c r="A58" s="6" t="s">
        <v>93</v>
      </c>
      <c r="B58" s="6"/>
      <c r="C58" s="6"/>
      <c r="D58" s="6"/>
      <c r="E58" s="6"/>
    </row>
    <row r="59" spans="1:18">
      <c r="A59" s="7" t="s">
        <v>53</v>
      </c>
      <c r="B59" s="7" t="s">
        <v>54</v>
      </c>
      <c r="C59" s="7" t="s">
        <v>55</v>
      </c>
      <c r="D59" s="8" t="s">
        <v>56</v>
      </c>
      <c r="E59" s="8" t="s">
        <v>57</v>
      </c>
      <c r="F59" s="8" t="s">
        <v>58</v>
      </c>
      <c r="G59" s="9">
        <v>2564</v>
      </c>
      <c r="H59" s="9"/>
      <c r="I59" s="9"/>
      <c r="J59" s="9">
        <v>2565</v>
      </c>
      <c r="K59" s="9"/>
      <c r="L59" s="9"/>
      <c r="M59" s="9"/>
      <c r="N59" s="9"/>
      <c r="O59" s="9"/>
      <c r="P59" s="9"/>
      <c r="Q59" s="9"/>
      <c r="R59" s="9"/>
    </row>
    <row r="60" ht="45.05" spans="1:18">
      <c r="A60" s="7"/>
      <c r="B60" s="7"/>
      <c r="C60" s="7"/>
      <c r="D60" s="8"/>
      <c r="E60" s="8"/>
      <c r="F60" s="8"/>
      <c r="G60" s="10" t="s">
        <v>59</v>
      </c>
      <c r="H60" s="10" t="s">
        <v>60</v>
      </c>
      <c r="I60" s="10" t="s">
        <v>61</v>
      </c>
      <c r="J60" s="10" t="s">
        <v>62</v>
      </c>
      <c r="K60" s="10" t="s">
        <v>63</v>
      </c>
      <c r="L60" s="10" t="s">
        <v>64</v>
      </c>
      <c r="M60" s="10" t="s">
        <v>65</v>
      </c>
      <c r="N60" s="10" t="s">
        <v>66</v>
      </c>
      <c r="O60" s="10" t="s">
        <v>67</v>
      </c>
      <c r="P60" s="10" t="s">
        <v>68</v>
      </c>
      <c r="Q60" s="10" t="s">
        <v>69</v>
      </c>
      <c r="R60" s="10" t="s">
        <v>70</v>
      </c>
    </row>
    <row r="61" ht="138.75" customHeight="1" spans="1:18">
      <c r="A61" s="11">
        <v>1</v>
      </c>
      <c r="B61" s="12" t="s">
        <v>94</v>
      </c>
      <c r="C61" s="12" t="s">
        <v>95</v>
      </c>
      <c r="D61" s="71">
        <v>620000</v>
      </c>
      <c r="E61" s="11" t="s">
        <v>96</v>
      </c>
      <c r="F61" s="11" t="s">
        <v>12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ht="124.5" customHeight="1" spans="1:18">
      <c r="A62" s="11">
        <v>2</v>
      </c>
      <c r="B62" s="12" t="s">
        <v>97</v>
      </c>
      <c r="C62" s="12" t="s">
        <v>98</v>
      </c>
      <c r="D62" s="71">
        <v>320000</v>
      </c>
      <c r="E62" s="11" t="s">
        <v>99</v>
      </c>
      <c r="F62" s="11" t="s">
        <v>12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>
      <c r="A63" s="44" t="s">
        <v>100</v>
      </c>
      <c r="B63" s="30"/>
      <c r="C63" s="45"/>
      <c r="D63" s="26">
        <f>D61+D62</f>
        <v>940000</v>
      </c>
      <c r="E63" s="23" t="str">
        <f>BAHTTEXT(D63)</f>
        <v>เก้าแสนสี่หมื่นบาทถ้วน</v>
      </c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5"/>
    </row>
  </sheetData>
  <mergeCells count="57">
    <mergeCell ref="A1:R1"/>
    <mergeCell ref="A2:R2"/>
    <mergeCell ref="A3:R3"/>
    <mergeCell ref="A4:D4"/>
    <mergeCell ref="A5:E5"/>
    <mergeCell ref="A6:E6"/>
    <mergeCell ref="G7:I7"/>
    <mergeCell ref="J7:R7"/>
    <mergeCell ref="A12:R12"/>
    <mergeCell ref="G14:I14"/>
    <mergeCell ref="J14:R14"/>
    <mergeCell ref="G25:I25"/>
    <mergeCell ref="J25:R25"/>
    <mergeCell ref="G36:I36"/>
    <mergeCell ref="J36:R36"/>
    <mergeCell ref="A39:C39"/>
    <mergeCell ref="E39:R39"/>
    <mergeCell ref="A53:R53"/>
    <mergeCell ref="A54:R54"/>
    <mergeCell ref="A55:R55"/>
    <mergeCell ref="A56:D56"/>
    <mergeCell ref="A57:E57"/>
    <mergeCell ref="A58:E58"/>
    <mergeCell ref="G59:I59"/>
    <mergeCell ref="J59:R59"/>
    <mergeCell ref="A63:C63"/>
    <mergeCell ref="E63:R63"/>
    <mergeCell ref="A7:A8"/>
    <mergeCell ref="A14:A15"/>
    <mergeCell ref="A25:A26"/>
    <mergeCell ref="A36:A37"/>
    <mergeCell ref="A59:A60"/>
    <mergeCell ref="B7:B8"/>
    <mergeCell ref="B14:B15"/>
    <mergeCell ref="B25:B26"/>
    <mergeCell ref="B36:B37"/>
    <mergeCell ref="B59:B60"/>
    <mergeCell ref="C7:C8"/>
    <mergeCell ref="C14:C15"/>
    <mergeCell ref="C25:C26"/>
    <mergeCell ref="C36:C37"/>
    <mergeCell ref="C59:C60"/>
    <mergeCell ref="D7:D8"/>
    <mergeCell ref="D14:D15"/>
    <mergeCell ref="D25:D26"/>
    <mergeCell ref="D36:D37"/>
    <mergeCell ref="D59:D60"/>
    <mergeCell ref="E7:E8"/>
    <mergeCell ref="E14:E15"/>
    <mergeCell ref="E25:E26"/>
    <mergeCell ref="E36:E37"/>
    <mergeCell ref="E59:E60"/>
    <mergeCell ref="F7:F8"/>
    <mergeCell ref="F14:F15"/>
    <mergeCell ref="F25:F26"/>
    <mergeCell ref="F36:F37"/>
    <mergeCell ref="F59:F60"/>
  </mergeCells>
  <pageMargins left="0.590551181102362" right="0.31496062992126" top="0.78740157480315" bottom="0.393700787401575" header="0.31496062992126" footer="0.31496062992126"/>
  <pageSetup paperSize="9" orientation="landscape"/>
  <headerFooter/>
  <colBreaks count="1" manualBreakCount="1">
    <brk id="20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R10"/>
  <sheetViews>
    <sheetView zoomScale="49" zoomScaleNormal="49" zoomScalePageLayoutView="40" workbookViewId="0">
      <selection activeCell="B5" sqref="B5"/>
    </sheetView>
  </sheetViews>
  <sheetFormatPr defaultColWidth="9" defaultRowHeight="20.25"/>
  <cols>
    <col min="1" max="1" width="3.42857142857143" style="69" customWidth="1"/>
    <col min="2" max="2" width="26" style="69" customWidth="1"/>
    <col min="3" max="3" width="28.8571428571429" style="69" customWidth="1"/>
    <col min="4" max="4" width="10.7142857142857" style="69" customWidth="1"/>
    <col min="5" max="5" width="12.4285714285714" style="69" customWidth="1"/>
    <col min="6" max="6" width="10.1428571428571" style="69" customWidth="1"/>
    <col min="7" max="18" width="3.14285714285714" style="69" customWidth="1"/>
    <col min="19" max="16384" width="9" style="69"/>
  </cols>
  <sheetData>
    <row r="10" ht="63.75" spans="1:18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</row>
  </sheetData>
  <mergeCells count="1">
    <mergeCell ref="A10:R10"/>
  </mergeCells>
  <pageMargins left="0.590551181102362" right="0.31496062992126" top="0.78740157480315" bottom="0.393700787401575" header="0.31496062992126" footer="0.31496062992126"/>
  <pageSetup paperSize="9" orientation="landscape"/>
  <headerFooter>
    <oddFooter>&amp;C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"/>
  <sheetViews>
    <sheetView view="pageLayout" zoomScaleNormal="100" workbookViewId="0">
      <selection activeCell="E7" sqref="E7:E8"/>
    </sheetView>
  </sheetViews>
  <sheetFormatPr defaultColWidth="9" defaultRowHeight="18.75"/>
  <cols>
    <col min="1" max="1" width="4.14285714285714" style="53" customWidth="1"/>
    <col min="2" max="2" width="28.4285714285714" style="53" customWidth="1"/>
    <col min="3" max="3" width="34.0380952380952" style="53" customWidth="1"/>
    <col min="4" max="4" width="23.2666666666667" style="53" customWidth="1"/>
    <col min="5" max="5" width="17.0190476190476" style="53" customWidth="1"/>
    <col min="6" max="6" width="9.71428571428571" style="53" customWidth="1"/>
    <col min="7" max="18" width="3.14285714285714" style="53" customWidth="1"/>
    <col min="19" max="16384" width="9" style="53"/>
  </cols>
  <sheetData>
    <row r="1" ht="19.5" spans="1:18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9.5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9.5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9.5" spans="1:18">
      <c r="A4" s="35" t="s">
        <v>101</v>
      </c>
      <c r="B4" s="35"/>
      <c r="C4" s="35"/>
      <c r="D4" s="35"/>
      <c r="E4" s="2"/>
      <c r="F4" s="2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ht="19.5" spans="1:18">
      <c r="A5" s="6" t="s">
        <v>102</v>
      </c>
      <c r="B5" s="6"/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19.5" spans="1:18">
      <c r="A6" s="6" t="s">
        <v>103</v>
      </c>
      <c r="B6" s="6"/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ht="19.5" spans="1:18">
      <c r="A7" s="7" t="s">
        <v>53</v>
      </c>
      <c r="B7" s="7" t="s">
        <v>54</v>
      </c>
      <c r="C7" s="7" t="s">
        <v>55</v>
      </c>
      <c r="D7" s="8" t="s">
        <v>56</v>
      </c>
      <c r="E7" s="8" t="s">
        <v>57</v>
      </c>
      <c r="F7" s="8" t="s">
        <v>58</v>
      </c>
      <c r="G7" s="9">
        <v>2564</v>
      </c>
      <c r="H7" s="9"/>
      <c r="I7" s="9"/>
      <c r="J7" s="9">
        <v>2565</v>
      </c>
      <c r="K7" s="9"/>
      <c r="L7" s="9"/>
      <c r="M7" s="9"/>
      <c r="N7" s="9"/>
      <c r="O7" s="9"/>
      <c r="P7" s="9"/>
      <c r="Q7" s="9"/>
      <c r="R7" s="9"/>
    </row>
    <row r="8" ht="45.05" spans="1:18">
      <c r="A8" s="7"/>
      <c r="B8" s="7"/>
      <c r="C8" s="7"/>
      <c r="D8" s="8"/>
      <c r="E8" s="8"/>
      <c r="F8" s="8"/>
      <c r="G8" s="10" t="s">
        <v>59</v>
      </c>
      <c r="H8" s="10" t="s">
        <v>60</v>
      </c>
      <c r="I8" s="10" t="s">
        <v>61</v>
      </c>
      <c r="J8" s="10" t="s">
        <v>62</v>
      </c>
      <c r="K8" s="10" t="s">
        <v>63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 t="s">
        <v>69</v>
      </c>
      <c r="R8" s="10" t="s">
        <v>70</v>
      </c>
    </row>
    <row r="9" ht="42" customHeight="1" spans="1:18">
      <c r="A9" s="11">
        <v>1</v>
      </c>
      <c r="B9" s="15" t="s">
        <v>104</v>
      </c>
      <c r="C9" s="12" t="s">
        <v>105</v>
      </c>
      <c r="D9" s="13">
        <v>80000</v>
      </c>
      <c r="E9" s="11" t="s">
        <v>106</v>
      </c>
      <c r="F9" s="14" t="s">
        <v>107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42.75" customHeight="1" spans="1:18">
      <c r="A10" s="11">
        <v>2</v>
      </c>
      <c r="B10" s="12" t="s">
        <v>108</v>
      </c>
      <c r="C10" s="12" t="s">
        <v>109</v>
      </c>
      <c r="D10" s="50">
        <v>40000</v>
      </c>
      <c r="E10" s="14" t="s">
        <v>110</v>
      </c>
      <c r="F10" s="14" t="s">
        <v>107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38.25" customHeight="1" spans="1:18">
      <c r="A11" s="11">
        <v>3</v>
      </c>
      <c r="B11" s="15" t="s">
        <v>111</v>
      </c>
      <c r="C11" s="12" t="s">
        <v>112</v>
      </c>
      <c r="D11" s="13">
        <v>25000</v>
      </c>
      <c r="E11" s="14" t="s">
        <v>113</v>
      </c>
      <c r="F11" s="14" t="s">
        <v>107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ht="81.75" customHeight="1" spans="1:18">
      <c r="A12" s="11">
        <v>4</v>
      </c>
      <c r="B12" s="12" t="s">
        <v>114</v>
      </c>
      <c r="C12" s="12" t="s">
        <v>115</v>
      </c>
      <c r="D12" s="13">
        <v>149160</v>
      </c>
      <c r="E12" s="11" t="s">
        <v>106</v>
      </c>
      <c r="F12" s="14" t="s">
        <v>107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ht="87" customHeight="1" spans="1:18">
      <c r="A13" s="11">
        <v>5</v>
      </c>
      <c r="B13" s="12" t="s">
        <v>116</v>
      </c>
      <c r="C13" s="12" t="s">
        <v>117</v>
      </c>
      <c r="D13" s="13">
        <v>224400</v>
      </c>
      <c r="E13" s="11" t="s">
        <v>106</v>
      </c>
      <c r="F13" s="14" t="s">
        <v>107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ht="23.25" customHeight="1" spans="1:18">
      <c r="A14" s="16"/>
      <c r="B14" s="17"/>
      <c r="C14" s="17"/>
      <c r="D14" s="18"/>
      <c r="E14" s="16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ht="17.25" customHeight="1" spans="1:18">
      <c r="A15" s="16"/>
      <c r="B15" s="17"/>
      <c r="C15" s="17"/>
      <c r="D15" s="18"/>
      <c r="E15" s="16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ht="17.25" customHeight="1" spans="1:18">
      <c r="A16" s="16"/>
      <c r="B16" s="17"/>
      <c r="C16" s="17"/>
      <c r="D16" s="18"/>
      <c r="E16" s="16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ht="20.25" spans="1:18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>
      <c r="A18" s="55"/>
      <c r="B18" s="55"/>
      <c r="C18" s="55"/>
      <c r="D18" s="56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</row>
    <row r="19" ht="19.5" spans="1:18">
      <c r="A19" s="7" t="s">
        <v>53</v>
      </c>
      <c r="B19" s="7" t="s">
        <v>54</v>
      </c>
      <c r="C19" s="7" t="s">
        <v>55</v>
      </c>
      <c r="D19" s="8" t="s">
        <v>56</v>
      </c>
      <c r="E19" s="8" t="s">
        <v>57</v>
      </c>
      <c r="F19" s="8" t="s">
        <v>58</v>
      </c>
      <c r="G19" s="9">
        <v>2564</v>
      </c>
      <c r="H19" s="9"/>
      <c r="I19" s="9"/>
      <c r="J19" s="9">
        <v>2565</v>
      </c>
      <c r="K19" s="9"/>
      <c r="L19" s="9"/>
      <c r="M19" s="9"/>
      <c r="N19" s="9"/>
      <c r="O19" s="9"/>
      <c r="P19" s="9"/>
      <c r="Q19" s="9"/>
      <c r="R19" s="9"/>
    </row>
    <row r="20" ht="45.05" spans="1:18">
      <c r="A20" s="7"/>
      <c r="B20" s="7"/>
      <c r="C20" s="7"/>
      <c r="D20" s="8"/>
      <c r="E20" s="8"/>
      <c r="F20" s="8"/>
      <c r="G20" s="10" t="s">
        <v>59</v>
      </c>
      <c r="H20" s="10" t="s">
        <v>60</v>
      </c>
      <c r="I20" s="10" t="s">
        <v>61</v>
      </c>
      <c r="J20" s="10" t="s">
        <v>62</v>
      </c>
      <c r="K20" s="10" t="s">
        <v>63</v>
      </c>
      <c r="L20" s="10" t="s">
        <v>64</v>
      </c>
      <c r="M20" s="10" t="s">
        <v>65</v>
      </c>
      <c r="N20" s="10" t="s">
        <v>66</v>
      </c>
      <c r="O20" s="10" t="s">
        <v>67</v>
      </c>
      <c r="P20" s="10" t="s">
        <v>68</v>
      </c>
      <c r="Q20" s="10" t="s">
        <v>69</v>
      </c>
      <c r="R20" s="10" t="s">
        <v>70</v>
      </c>
    </row>
    <row r="21" ht="96.75" spans="1:18">
      <c r="A21" s="58">
        <v>6</v>
      </c>
      <c r="B21" s="59" t="s">
        <v>118</v>
      </c>
      <c r="C21" s="60" t="s">
        <v>119</v>
      </c>
      <c r="D21" s="61">
        <v>679140</v>
      </c>
      <c r="E21" s="62" t="s">
        <v>106</v>
      </c>
      <c r="F21" s="62" t="s">
        <v>107</v>
      </c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ht="96" spans="1:18">
      <c r="A22" s="11">
        <v>7</v>
      </c>
      <c r="B22" s="12" t="s">
        <v>120</v>
      </c>
      <c r="C22" s="12" t="s">
        <v>121</v>
      </c>
      <c r="D22" s="50">
        <v>2608200</v>
      </c>
      <c r="E22" s="14" t="s">
        <v>106</v>
      </c>
      <c r="F22" s="14" t="s">
        <v>107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ht="19.5" spans="1:18">
      <c r="A23" s="38" t="s">
        <v>122</v>
      </c>
      <c r="B23" s="39"/>
      <c r="C23" s="40"/>
      <c r="D23" s="41">
        <f>D9+D10+D11+D12+D13+D21+D22</f>
        <v>3805900</v>
      </c>
      <c r="E23" s="38" t="str">
        <f>BAHTTEXT(D23)</f>
        <v>สามล้านแปดแสนห้าพันเก้าร้อยบาทถ้วน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1:18">
      <c r="A24" s="55"/>
      <c r="B24" s="55"/>
      <c r="C24" s="55"/>
      <c r="D24" s="56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</row>
    <row r="25" spans="1:18">
      <c r="A25" s="55"/>
      <c r="B25" s="55"/>
      <c r="C25" s="55"/>
      <c r="D25" s="56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</row>
    <row r="26" spans="1:18">
      <c r="A26" s="55"/>
      <c r="B26" s="55"/>
      <c r="C26" s="55"/>
      <c r="D26" s="56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18">
      <c r="A27" s="55"/>
      <c r="B27" s="55"/>
      <c r="C27" s="55"/>
      <c r="D27" s="56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</row>
    <row r="28" spans="1:18">
      <c r="A28" s="55"/>
      <c r="B28" s="55"/>
      <c r="C28" s="55"/>
      <c r="D28" s="56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</row>
    <row r="29" spans="1:18">
      <c r="A29" s="55"/>
      <c r="B29" s="55"/>
      <c r="C29" s="55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</row>
    <row r="30" spans="1:18">
      <c r="A30" s="55"/>
      <c r="B30" s="55"/>
      <c r="C30" s="55"/>
      <c r="D30" s="56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</row>
    <row r="31" spans="1:18">
      <c r="A31" s="55"/>
      <c r="B31" s="55"/>
      <c r="C31" s="55"/>
      <c r="D31" s="56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</row>
    <row r="32" spans="1:18">
      <c r="A32" s="55"/>
      <c r="B32" s="55"/>
      <c r="C32" s="55"/>
      <c r="D32" s="56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</row>
    <row r="33" spans="1:18">
      <c r="A33" s="55"/>
      <c r="B33" s="55"/>
      <c r="C33" s="55"/>
      <c r="D33" s="56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</row>
    <row r="34" spans="1:18">
      <c r="A34" s="55"/>
      <c r="B34" s="55"/>
      <c r="C34" s="55"/>
      <c r="D34" s="56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</row>
    <row r="35" spans="1:18">
      <c r="A35" s="55"/>
      <c r="B35" s="55"/>
      <c r="C35" s="55"/>
      <c r="D35" s="56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</row>
    <row r="36" spans="1:18">
      <c r="A36" s="55"/>
      <c r="B36" s="55"/>
      <c r="C36" s="55"/>
      <c r="D36" s="56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</row>
    <row r="37" spans="1:18">
      <c r="A37" s="55"/>
      <c r="B37" s="55"/>
      <c r="C37" s="55"/>
      <c r="D37" s="56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</row>
    <row r="38" spans="1:18">
      <c r="A38" s="55"/>
      <c r="B38" s="55"/>
      <c r="C38" s="55"/>
      <c r="D38" s="56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</row>
    <row r="39" ht="19.5" spans="1:18">
      <c r="A39" s="35" t="s">
        <v>101</v>
      </c>
      <c r="B39" s="35"/>
      <c r="C39" s="35"/>
      <c r="D39" s="35"/>
      <c r="E39" s="2"/>
      <c r="F39" s="2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ht="19.5" spans="1:18">
      <c r="A40" s="6" t="s">
        <v>123</v>
      </c>
      <c r="B40" s="6"/>
      <c r="C40" s="6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ht="19.5" spans="1:18">
      <c r="A41" s="6" t="s">
        <v>124</v>
      </c>
      <c r="B41" s="6"/>
      <c r="C41" s="6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ht="19.5" spans="1:18">
      <c r="A42" s="7" t="s">
        <v>53</v>
      </c>
      <c r="B42" s="7" t="s">
        <v>54</v>
      </c>
      <c r="C42" s="7" t="s">
        <v>55</v>
      </c>
      <c r="D42" s="8" t="s">
        <v>56</v>
      </c>
      <c r="E42" s="8" t="s">
        <v>57</v>
      </c>
      <c r="F42" s="8" t="s">
        <v>58</v>
      </c>
      <c r="G42" s="9">
        <v>2564</v>
      </c>
      <c r="H42" s="9"/>
      <c r="I42" s="9"/>
      <c r="J42" s="9">
        <v>2565</v>
      </c>
      <c r="K42" s="9"/>
      <c r="L42" s="9"/>
      <c r="M42" s="9"/>
      <c r="N42" s="9"/>
      <c r="O42" s="9"/>
      <c r="P42" s="9"/>
      <c r="Q42" s="9"/>
      <c r="R42" s="9"/>
    </row>
    <row r="43" ht="45.05" spans="1:18">
      <c r="A43" s="7"/>
      <c r="B43" s="7"/>
      <c r="C43" s="7"/>
      <c r="D43" s="8"/>
      <c r="E43" s="8"/>
      <c r="F43" s="8"/>
      <c r="G43" s="10" t="s">
        <v>59</v>
      </c>
      <c r="H43" s="10" t="s">
        <v>60</v>
      </c>
      <c r="I43" s="10" t="s">
        <v>61</v>
      </c>
      <c r="J43" s="10" t="s">
        <v>62</v>
      </c>
      <c r="K43" s="10" t="s">
        <v>63</v>
      </c>
      <c r="L43" s="10" t="s">
        <v>64</v>
      </c>
      <c r="M43" s="10" t="s">
        <v>65</v>
      </c>
      <c r="N43" s="10" t="s">
        <v>66</v>
      </c>
      <c r="O43" s="10" t="s">
        <v>67</v>
      </c>
      <c r="P43" s="10" t="s">
        <v>68</v>
      </c>
      <c r="Q43" s="10" t="s">
        <v>69</v>
      </c>
      <c r="R43" s="10" t="s">
        <v>70</v>
      </c>
    </row>
    <row r="44" ht="59.25" customHeight="1" spans="1:18">
      <c r="A44" s="11">
        <v>1</v>
      </c>
      <c r="B44" s="12" t="s">
        <v>125</v>
      </c>
      <c r="C44" s="12" t="s">
        <v>126</v>
      </c>
      <c r="D44" s="13">
        <v>10000</v>
      </c>
      <c r="E44" s="11" t="s">
        <v>127</v>
      </c>
      <c r="F44" s="14" t="s">
        <v>107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ht="45.75" customHeight="1" spans="1:18">
      <c r="A45" s="11">
        <v>2</v>
      </c>
      <c r="B45" s="12" t="s">
        <v>128</v>
      </c>
      <c r="C45" s="12" t="s">
        <v>129</v>
      </c>
      <c r="D45" s="13">
        <v>280000</v>
      </c>
      <c r="E45" s="14" t="s">
        <v>130</v>
      </c>
      <c r="F45" s="14" t="s">
        <v>107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ht="64.5" customHeight="1" spans="1:18">
      <c r="A46" s="11">
        <v>3</v>
      </c>
      <c r="B46" s="12" t="s">
        <v>131</v>
      </c>
      <c r="C46" s="12" t="s">
        <v>132</v>
      </c>
      <c r="D46" s="13">
        <v>40000</v>
      </c>
      <c r="E46" s="14" t="s">
        <v>133</v>
      </c>
      <c r="F46" s="14" t="s">
        <v>107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ht="39" customHeight="1" spans="1:18">
      <c r="A47" s="63" t="s">
        <v>134</v>
      </c>
      <c r="B47" s="39"/>
      <c r="C47" s="40"/>
      <c r="D47" s="64">
        <f>D44+D45+D46</f>
        <v>330000</v>
      </c>
      <c r="E47" s="38" t="str">
        <f>BAHTTEXT(D47)</f>
        <v>สามแสนสามหมื่นบาทถ้วน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40"/>
    </row>
    <row r="58" ht="20.25" spans="1:18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</row>
    <row r="59" ht="19.5" spans="1:18">
      <c r="A59" s="35" t="s">
        <v>101</v>
      </c>
      <c r="B59" s="35"/>
      <c r="C59" s="35"/>
      <c r="D59" s="35"/>
      <c r="E59" s="2"/>
      <c r="F59" s="2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ht="19.5" spans="1:18">
      <c r="A60" s="6" t="s">
        <v>123</v>
      </c>
      <c r="B60" s="6"/>
      <c r="C60" s="6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ht="19.5" spans="1:18">
      <c r="A61" s="6" t="s">
        <v>135</v>
      </c>
      <c r="B61" s="6"/>
      <c r="C61" s="6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ht="19.5" spans="1:18">
      <c r="A62" s="7" t="s">
        <v>53</v>
      </c>
      <c r="B62" s="7" t="s">
        <v>54</v>
      </c>
      <c r="C62" s="7" t="s">
        <v>55</v>
      </c>
      <c r="D62" s="8" t="s">
        <v>56</v>
      </c>
      <c r="E62" s="8" t="s">
        <v>57</v>
      </c>
      <c r="F62" s="8" t="s">
        <v>58</v>
      </c>
      <c r="G62" s="9">
        <v>2564</v>
      </c>
      <c r="H62" s="9"/>
      <c r="I62" s="9"/>
      <c r="J62" s="9">
        <v>2565</v>
      </c>
      <c r="K62" s="9"/>
      <c r="L62" s="9"/>
      <c r="M62" s="9"/>
      <c r="N62" s="9"/>
      <c r="O62" s="9"/>
      <c r="P62" s="9"/>
      <c r="Q62" s="9"/>
      <c r="R62" s="9"/>
    </row>
    <row r="63" ht="45.05" spans="1:18">
      <c r="A63" s="7"/>
      <c r="B63" s="7"/>
      <c r="C63" s="7"/>
      <c r="D63" s="8"/>
      <c r="E63" s="8"/>
      <c r="F63" s="8"/>
      <c r="G63" s="10" t="s">
        <v>59</v>
      </c>
      <c r="H63" s="10" t="s">
        <v>60</v>
      </c>
      <c r="I63" s="10" t="s">
        <v>61</v>
      </c>
      <c r="J63" s="10" t="s">
        <v>62</v>
      </c>
      <c r="K63" s="10" t="s">
        <v>63</v>
      </c>
      <c r="L63" s="10" t="s">
        <v>64</v>
      </c>
      <c r="M63" s="10" t="s">
        <v>65</v>
      </c>
      <c r="N63" s="10" t="s">
        <v>66</v>
      </c>
      <c r="O63" s="10" t="s">
        <v>67</v>
      </c>
      <c r="P63" s="10" t="s">
        <v>68</v>
      </c>
      <c r="Q63" s="10" t="s">
        <v>69</v>
      </c>
      <c r="R63" s="10" t="s">
        <v>70</v>
      </c>
    </row>
    <row r="64" ht="45.75" customHeight="1" spans="1:18">
      <c r="A64" s="11">
        <v>1</v>
      </c>
      <c r="B64" s="12" t="s">
        <v>136</v>
      </c>
      <c r="C64" s="12" t="s">
        <v>137</v>
      </c>
      <c r="D64" s="13">
        <v>40000</v>
      </c>
      <c r="E64" s="11" t="s">
        <v>138</v>
      </c>
      <c r="F64" s="14" t="s">
        <v>107</v>
      </c>
      <c r="G64" s="15" t="s">
        <v>139</v>
      </c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ht="42" customHeight="1" spans="1:18">
      <c r="A65" s="11">
        <v>2</v>
      </c>
      <c r="B65" s="12" t="s">
        <v>140</v>
      </c>
      <c r="C65" s="12" t="s">
        <v>141</v>
      </c>
      <c r="D65" s="13">
        <v>30000</v>
      </c>
      <c r="E65" s="11" t="s">
        <v>138</v>
      </c>
      <c r="F65" s="14" t="s">
        <v>107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ht="41.25" customHeight="1" spans="1:18">
      <c r="A66" s="11">
        <v>3</v>
      </c>
      <c r="B66" s="12" t="s">
        <v>142</v>
      </c>
      <c r="C66" s="12" t="s">
        <v>143</v>
      </c>
      <c r="D66" s="13">
        <v>100000</v>
      </c>
      <c r="E66" s="14" t="s">
        <v>144</v>
      </c>
      <c r="F66" s="14" t="s">
        <v>107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ht="59.25" customHeight="1" spans="1:18">
      <c r="A67" s="11">
        <v>4</v>
      </c>
      <c r="B67" s="12" t="s">
        <v>145</v>
      </c>
      <c r="C67" s="12" t="s">
        <v>146</v>
      </c>
      <c r="D67" s="13">
        <v>20000</v>
      </c>
      <c r="E67" s="14" t="s">
        <v>144</v>
      </c>
      <c r="F67" s="14" t="s">
        <v>107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ht="41.25" customHeight="1" spans="1:18">
      <c r="A68" s="11">
        <v>5</v>
      </c>
      <c r="B68" s="12" t="s">
        <v>147</v>
      </c>
      <c r="C68" s="12" t="s">
        <v>148</v>
      </c>
      <c r="D68" s="13">
        <v>100000</v>
      </c>
      <c r="E68" s="14" t="s">
        <v>144</v>
      </c>
      <c r="F68" s="14" t="s">
        <v>107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ht="79.5" customHeight="1" spans="1:18">
      <c r="A69" s="11">
        <v>6</v>
      </c>
      <c r="B69" s="12" t="s">
        <v>149</v>
      </c>
      <c r="C69" s="12" t="s">
        <v>150</v>
      </c>
      <c r="D69" s="13">
        <v>40000</v>
      </c>
      <c r="E69" s="11" t="s">
        <v>151</v>
      </c>
      <c r="F69" s="14" t="s">
        <v>107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6" ht="20.25" spans="1:18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</row>
    <row r="78" ht="19.5" spans="1:18">
      <c r="A78" s="7" t="s">
        <v>53</v>
      </c>
      <c r="B78" s="7" t="s">
        <v>54</v>
      </c>
      <c r="C78" s="7" t="s">
        <v>55</v>
      </c>
      <c r="D78" s="8" t="s">
        <v>56</v>
      </c>
      <c r="E78" s="8" t="s">
        <v>57</v>
      </c>
      <c r="F78" s="8" t="s">
        <v>58</v>
      </c>
      <c r="G78" s="9">
        <v>2564</v>
      </c>
      <c r="H78" s="9"/>
      <c r="I78" s="9"/>
      <c r="J78" s="9">
        <v>2565</v>
      </c>
      <c r="K78" s="9"/>
      <c r="L78" s="9"/>
      <c r="M78" s="9"/>
      <c r="N78" s="9"/>
      <c r="O78" s="9"/>
      <c r="P78" s="9"/>
      <c r="Q78" s="9"/>
      <c r="R78" s="9"/>
    </row>
    <row r="79" ht="45.05" spans="1:18">
      <c r="A79" s="7"/>
      <c r="B79" s="7"/>
      <c r="C79" s="7"/>
      <c r="D79" s="8"/>
      <c r="E79" s="8"/>
      <c r="F79" s="8"/>
      <c r="G79" s="10" t="s">
        <v>59</v>
      </c>
      <c r="H79" s="10" t="s">
        <v>60</v>
      </c>
      <c r="I79" s="10" t="s">
        <v>61</v>
      </c>
      <c r="J79" s="10" t="s">
        <v>62</v>
      </c>
      <c r="K79" s="10" t="s">
        <v>63</v>
      </c>
      <c r="L79" s="10" t="s">
        <v>64</v>
      </c>
      <c r="M79" s="10" t="s">
        <v>65</v>
      </c>
      <c r="N79" s="10" t="s">
        <v>66</v>
      </c>
      <c r="O79" s="10" t="s">
        <v>67</v>
      </c>
      <c r="P79" s="10" t="s">
        <v>68</v>
      </c>
      <c r="Q79" s="10" t="s">
        <v>69</v>
      </c>
      <c r="R79" s="10" t="s">
        <v>70</v>
      </c>
    </row>
    <row r="80" ht="78.75" customHeight="1" spans="1:18">
      <c r="A80" s="11">
        <v>7</v>
      </c>
      <c r="B80" s="12" t="s">
        <v>152</v>
      </c>
      <c r="C80" s="12" t="s">
        <v>153</v>
      </c>
      <c r="D80" s="13">
        <v>30000</v>
      </c>
      <c r="E80" s="11" t="s">
        <v>138</v>
      </c>
      <c r="F80" s="14" t="s">
        <v>107</v>
      </c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ht="117.75" customHeight="1" spans="1:18">
      <c r="A81" s="11">
        <v>8</v>
      </c>
      <c r="B81" s="12" t="s">
        <v>154</v>
      </c>
      <c r="C81" s="12" t="s">
        <v>155</v>
      </c>
      <c r="D81" s="13">
        <v>40000</v>
      </c>
      <c r="E81" s="11" t="s">
        <v>151</v>
      </c>
      <c r="F81" s="14" t="s">
        <v>107</v>
      </c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ht="42" customHeight="1" spans="1:18">
      <c r="A82" s="66" t="s">
        <v>156</v>
      </c>
      <c r="B82" s="67"/>
      <c r="C82" s="68"/>
      <c r="D82" s="64">
        <f>D64+D65+D66+D67+D68+D69+D80+D81</f>
        <v>400000</v>
      </c>
      <c r="E82" s="38" t="str">
        <f>BAHTTEXT(D82)</f>
        <v>สี่แสนบาทถ้วน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</row>
  </sheetData>
  <mergeCells count="61">
    <mergeCell ref="A1:R1"/>
    <mergeCell ref="A2:R2"/>
    <mergeCell ref="A3:R3"/>
    <mergeCell ref="A4:D4"/>
    <mergeCell ref="A5:E5"/>
    <mergeCell ref="A6:E6"/>
    <mergeCell ref="G7:I7"/>
    <mergeCell ref="J7:R7"/>
    <mergeCell ref="A17:R17"/>
    <mergeCell ref="G19:I19"/>
    <mergeCell ref="J19:R19"/>
    <mergeCell ref="A23:C23"/>
    <mergeCell ref="E23:R23"/>
    <mergeCell ref="A39:D39"/>
    <mergeCell ref="A40:E40"/>
    <mergeCell ref="A41:E41"/>
    <mergeCell ref="G42:I42"/>
    <mergeCell ref="J42:R42"/>
    <mergeCell ref="A47:C47"/>
    <mergeCell ref="E47:R47"/>
    <mergeCell ref="A58:R58"/>
    <mergeCell ref="A59:D59"/>
    <mergeCell ref="A60:E60"/>
    <mergeCell ref="A61:E61"/>
    <mergeCell ref="G62:I62"/>
    <mergeCell ref="J62:R62"/>
    <mergeCell ref="A76:R76"/>
    <mergeCell ref="G78:I78"/>
    <mergeCell ref="J78:R78"/>
    <mergeCell ref="A82:C82"/>
    <mergeCell ref="E82:R82"/>
    <mergeCell ref="A7:A8"/>
    <mergeCell ref="A19:A20"/>
    <mergeCell ref="A42:A43"/>
    <mergeCell ref="A62:A63"/>
    <mergeCell ref="A78:A79"/>
    <mergeCell ref="B7:B8"/>
    <mergeCell ref="B19:B20"/>
    <mergeCell ref="B42:B43"/>
    <mergeCell ref="B62:B63"/>
    <mergeCell ref="B78:B79"/>
    <mergeCell ref="C7:C8"/>
    <mergeCell ref="C19:C20"/>
    <mergeCell ref="C42:C43"/>
    <mergeCell ref="C62:C63"/>
    <mergeCell ref="C78:C79"/>
    <mergeCell ref="D7:D8"/>
    <mergeCell ref="D19:D20"/>
    <mergeCell ref="D42:D43"/>
    <mergeCell ref="D62:D63"/>
    <mergeCell ref="D78:D79"/>
    <mergeCell ref="E7:E8"/>
    <mergeCell ref="E19:E20"/>
    <mergeCell ref="E42:E43"/>
    <mergeCell ref="E62:E63"/>
    <mergeCell ref="E78:E79"/>
    <mergeCell ref="F7:F8"/>
    <mergeCell ref="F19:F20"/>
    <mergeCell ref="F42:F43"/>
    <mergeCell ref="F62:F63"/>
    <mergeCell ref="F78:F79"/>
  </mergeCells>
  <pageMargins left="0.590551181102362" right="0.31496062992126" top="0.78740157480315" bottom="0.393700787401575" header="0.31496062992126" footer="0.31496062992126"/>
  <pageSetup paperSize="9" orientation="landscape"/>
  <headerFooter/>
  <colBreaks count="1" manualBreakCount="1">
    <brk id="18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view="pageLayout" zoomScaleNormal="100" topLeftCell="A22" workbookViewId="0">
      <selection activeCell="A24" sqref="A24:D24"/>
    </sheetView>
  </sheetViews>
  <sheetFormatPr defaultColWidth="9" defaultRowHeight="19.5"/>
  <cols>
    <col min="1" max="1" width="3.42857142857143" style="1" customWidth="1"/>
    <col min="2" max="2" width="26" style="1" customWidth="1"/>
    <col min="3" max="3" width="28.8571428571429" style="1" customWidth="1"/>
    <col min="4" max="4" width="12" style="1" customWidth="1"/>
    <col min="5" max="5" width="11.5714285714286" style="1" customWidth="1"/>
    <col min="6" max="6" width="9.71428571428571" style="1" customWidth="1"/>
    <col min="7" max="18" width="3.14285714285714" style="1" customWidth="1"/>
    <col min="19" max="16384" width="9" style="1"/>
  </cols>
  <sheetData>
    <row r="1" spans="1:18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7">
      <c r="A4" s="35" t="s">
        <v>157</v>
      </c>
      <c r="B4" s="35"/>
      <c r="C4" s="35"/>
      <c r="D4" s="35"/>
      <c r="E4" s="2"/>
      <c r="F4" s="2"/>
      <c r="G4" s="5"/>
    </row>
    <row r="5" spans="1:5">
      <c r="A5" s="6" t="s">
        <v>158</v>
      </c>
      <c r="B5" s="6"/>
      <c r="C5" s="6"/>
      <c r="D5" s="6"/>
      <c r="E5" s="6"/>
    </row>
    <row r="6" spans="1:5">
      <c r="A6" s="6" t="s">
        <v>159</v>
      </c>
      <c r="B6" s="6"/>
      <c r="C6" s="6"/>
      <c r="D6" s="6"/>
      <c r="E6" s="6"/>
    </row>
    <row r="7" spans="1:18">
      <c r="A7" s="7" t="s">
        <v>53</v>
      </c>
      <c r="B7" s="7" t="s">
        <v>54</v>
      </c>
      <c r="C7" s="7" t="s">
        <v>55</v>
      </c>
      <c r="D7" s="8" t="s">
        <v>56</v>
      </c>
      <c r="E7" s="8" t="s">
        <v>57</v>
      </c>
      <c r="F7" s="8" t="s">
        <v>58</v>
      </c>
      <c r="G7" s="9">
        <v>2563</v>
      </c>
      <c r="H7" s="9"/>
      <c r="I7" s="9"/>
      <c r="J7" s="9">
        <v>2564</v>
      </c>
      <c r="K7" s="9"/>
      <c r="L7" s="9"/>
      <c r="M7" s="9"/>
      <c r="N7" s="9"/>
      <c r="O7" s="9"/>
      <c r="P7" s="9"/>
      <c r="Q7" s="9"/>
      <c r="R7" s="9"/>
    </row>
    <row r="8" ht="45.05" spans="1:18">
      <c r="A8" s="7"/>
      <c r="B8" s="7"/>
      <c r="C8" s="7"/>
      <c r="D8" s="8"/>
      <c r="E8" s="8"/>
      <c r="F8" s="8"/>
      <c r="G8" s="10" t="s">
        <v>59</v>
      </c>
      <c r="H8" s="10" t="s">
        <v>60</v>
      </c>
      <c r="I8" s="10" t="s">
        <v>61</v>
      </c>
      <c r="J8" s="10" t="s">
        <v>62</v>
      </c>
      <c r="K8" s="10" t="s">
        <v>63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 t="s">
        <v>69</v>
      </c>
      <c r="R8" s="10" t="s">
        <v>70</v>
      </c>
    </row>
    <row r="9" ht="96" spans="1:18">
      <c r="A9" s="15">
        <v>1</v>
      </c>
      <c r="B9" s="12" t="s">
        <v>160</v>
      </c>
      <c r="C9" s="49" t="s">
        <v>161</v>
      </c>
      <c r="D9" s="13">
        <v>30000</v>
      </c>
      <c r="E9" s="11" t="s">
        <v>138</v>
      </c>
      <c r="F9" s="14" t="s">
        <v>34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44" t="s">
        <v>162</v>
      </c>
      <c r="B10" s="30"/>
      <c r="C10" s="45"/>
      <c r="D10" s="46">
        <f>D9</f>
        <v>30000</v>
      </c>
      <c r="E10" s="23" t="str">
        <f>BAHTTEXT(D10)</f>
        <v>สามหมื่นบาทถ้วน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7">
      <c r="A24" s="35" t="s">
        <v>157</v>
      </c>
      <c r="B24" s="35"/>
      <c r="C24" s="35"/>
      <c r="D24" s="35"/>
      <c r="E24" s="2"/>
      <c r="F24" s="2"/>
      <c r="G24" s="5"/>
    </row>
    <row r="25" spans="1:5">
      <c r="A25" s="6" t="s">
        <v>163</v>
      </c>
      <c r="B25" s="6"/>
      <c r="C25" s="6"/>
      <c r="D25" s="6"/>
      <c r="E25" s="6"/>
    </row>
    <row r="26" spans="1:5">
      <c r="A26" s="6" t="s">
        <v>164</v>
      </c>
      <c r="B26" s="6"/>
      <c r="C26" s="6"/>
      <c r="D26" s="6"/>
      <c r="E26" s="6"/>
    </row>
    <row r="27" ht="18" customHeight="1" spans="1:18">
      <c r="A27" s="7" t="s">
        <v>53</v>
      </c>
      <c r="B27" s="7" t="s">
        <v>54</v>
      </c>
      <c r="C27" s="7" t="s">
        <v>55</v>
      </c>
      <c r="D27" s="8" t="s">
        <v>56</v>
      </c>
      <c r="E27" s="8" t="s">
        <v>57</v>
      </c>
      <c r="F27" s="8" t="s">
        <v>58</v>
      </c>
      <c r="G27" s="9">
        <v>2564</v>
      </c>
      <c r="H27" s="9"/>
      <c r="I27" s="9"/>
      <c r="J27" s="9">
        <v>2565</v>
      </c>
      <c r="K27" s="9"/>
      <c r="L27" s="9"/>
      <c r="M27" s="9"/>
      <c r="N27" s="9"/>
      <c r="O27" s="9"/>
      <c r="P27" s="9"/>
      <c r="Q27" s="9"/>
      <c r="R27" s="9"/>
    </row>
    <row r="28" ht="23.25" customHeight="1" spans="1:18">
      <c r="A28" s="7"/>
      <c r="B28" s="7"/>
      <c r="C28" s="7"/>
      <c r="D28" s="8"/>
      <c r="E28" s="8"/>
      <c r="F28" s="8"/>
      <c r="G28" s="10" t="s">
        <v>59</v>
      </c>
      <c r="H28" s="10" t="s">
        <v>60</v>
      </c>
      <c r="I28" s="10" t="s">
        <v>61</v>
      </c>
      <c r="J28" s="10" t="s">
        <v>62</v>
      </c>
      <c r="K28" s="10" t="s">
        <v>63</v>
      </c>
      <c r="L28" s="10" t="s">
        <v>64</v>
      </c>
      <c r="M28" s="10" t="s">
        <v>65</v>
      </c>
      <c r="N28" s="10" t="s">
        <v>66</v>
      </c>
      <c r="O28" s="10" t="s">
        <v>67</v>
      </c>
      <c r="P28" s="10" t="s">
        <v>68</v>
      </c>
      <c r="Q28" s="10" t="s">
        <v>69</v>
      </c>
      <c r="R28" s="10" t="s">
        <v>70</v>
      </c>
    </row>
    <row r="29" ht="62.25" customHeight="1" spans="1:18">
      <c r="A29" s="11">
        <v>1</v>
      </c>
      <c r="B29" s="12" t="s">
        <v>165</v>
      </c>
      <c r="C29" s="12" t="s">
        <v>166</v>
      </c>
      <c r="D29" s="50">
        <v>20000</v>
      </c>
      <c r="E29" s="14" t="s">
        <v>127</v>
      </c>
      <c r="F29" s="14" t="s">
        <v>34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>
      <c r="A30" s="23" t="s">
        <v>167</v>
      </c>
      <c r="B30" s="24"/>
      <c r="C30" s="25"/>
      <c r="D30" s="51">
        <f>D29</f>
        <v>20000</v>
      </c>
      <c r="E30" s="23" t="str">
        <f>BAHTTEXT(D30)</f>
        <v>สองหมื่นบาทถ้วน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5"/>
    </row>
    <row r="31" spans="4:4">
      <c r="D31" s="52"/>
    </row>
    <row r="32" spans="4:4">
      <c r="D32" s="52"/>
    </row>
    <row r="33" spans="4:4">
      <c r="D33" s="52"/>
    </row>
    <row r="34" spans="4:4">
      <c r="D34" s="52"/>
    </row>
    <row r="35" spans="4:4">
      <c r="D35" s="52"/>
    </row>
    <row r="36" spans="4:4">
      <c r="D36" s="52"/>
    </row>
    <row r="37" spans="4:4">
      <c r="D37" s="52"/>
    </row>
    <row r="38" ht="6.75" customHeight="1" spans="1:7">
      <c r="A38" s="2"/>
      <c r="B38" s="2"/>
      <c r="C38" s="2"/>
      <c r="D38" s="2"/>
      <c r="E38" s="2"/>
      <c r="F38" s="2"/>
      <c r="G38" s="5"/>
    </row>
    <row r="39" ht="6.75" customHeight="1" spans="1:7">
      <c r="A39" s="2"/>
      <c r="B39" s="2"/>
      <c r="C39" s="2"/>
      <c r="D39" s="2"/>
      <c r="E39" s="2"/>
      <c r="F39" s="2"/>
      <c r="G39" s="5"/>
    </row>
    <row r="40" ht="6.75" customHeight="1" spans="1:7">
      <c r="A40" s="2"/>
      <c r="B40" s="2"/>
      <c r="C40" s="2"/>
      <c r="D40" s="2"/>
      <c r="E40" s="2"/>
      <c r="F40" s="2"/>
      <c r="G40" s="5"/>
    </row>
    <row r="41" spans="1:18">
      <c r="A41" s="2" t="s">
        <v>139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30">
    <mergeCell ref="A1:R1"/>
    <mergeCell ref="A2:R2"/>
    <mergeCell ref="A3:R3"/>
    <mergeCell ref="A4:D4"/>
    <mergeCell ref="A5:E5"/>
    <mergeCell ref="A6:E6"/>
    <mergeCell ref="G7:I7"/>
    <mergeCell ref="J7:R7"/>
    <mergeCell ref="A10:C10"/>
    <mergeCell ref="E10:R10"/>
    <mergeCell ref="A24:D24"/>
    <mergeCell ref="A25:E25"/>
    <mergeCell ref="A26:E26"/>
    <mergeCell ref="G27:I27"/>
    <mergeCell ref="J27:R27"/>
    <mergeCell ref="A30:C30"/>
    <mergeCell ref="E30:R30"/>
    <mergeCell ref="A41:R41"/>
    <mergeCell ref="A7:A8"/>
    <mergeCell ref="A27:A28"/>
    <mergeCell ref="B7:B8"/>
    <mergeCell ref="B27:B28"/>
    <mergeCell ref="C7:C8"/>
    <mergeCell ref="C27:C28"/>
    <mergeCell ref="D7:D8"/>
    <mergeCell ref="D27:D28"/>
    <mergeCell ref="E7:E8"/>
    <mergeCell ref="E27:E28"/>
    <mergeCell ref="F7:F8"/>
    <mergeCell ref="F27:F28"/>
  </mergeCells>
  <pageMargins left="0.590551181102362" right="0.31496062992126" top="0.78740157480315" bottom="0.393700787401575" header="0.31496062992126" footer="0.31496062992126"/>
  <pageSetup paperSize="9" orientation="landscape"/>
  <headerFooter/>
  <colBreaks count="1" manualBreakCount="1">
    <brk id="18" max="1048575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4"/>
  <sheetViews>
    <sheetView view="pageLayout" zoomScaleNormal="100" topLeftCell="A73" workbookViewId="0">
      <selection activeCell="M14" sqref="M14"/>
    </sheetView>
  </sheetViews>
  <sheetFormatPr defaultColWidth="9" defaultRowHeight="19.5"/>
  <cols>
    <col min="1" max="1" width="3.42857142857143" style="1" customWidth="1"/>
    <col min="2" max="2" width="26" style="1" customWidth="1"/>
    <col min="3" max="3" width="28.8571428571429" style="1" customWidth="1"/>
    <col min="4" max="4" width="12.5714285714286" style="1" customWidth="1"/>
    <col min="5" max="5" width="11.5714285714286" style="1" customWidth="1"/>
    <col min="6" max="6" width="9.71428571428571" style="1" customWidth="1"/>
    <col min="7" max="18" width="3.14285714285714" style="1" customWidth="1"/>
    <col min="19" max="16384" width="9" style="1"/>
  </cols>
  <sheetData>
    <row r="1" spans="1:1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">
      <c r="A5" s="2"/>
      <c r="B5" s="2"/>
      <c r="C5" s="2"/>
      <c r="D5" s="2"/>
      <c r="E5" s="2"/>
      <c r="F5" s="2"/>
      <c r="G5" s="5"/>
    </row>
    <row r="6" spans="1:7">
      <c r="A6" s="35" t="s">
        <v>168</v>
      </c>
      <c r="B6" s="35"/>
      <c r="C6" s="35"/>
      <c r="D6" s="35"/>
      <c r="E6" s="2"/>
      <c r="F6" s="2"/>
      <c r="G6" s="5"/>
    </row>
    <row r="7" spans="1:5">
      <c r="A7" s="6" t="s">
        <v>169</v>
      </c>
      <c r="B7" s="6"/>
      <c r="C7" s="6"/>
      <c r="D7" s="6"/>
      <c r="E7" s="6"/>
    </row>
    <row r="8" spans="1:5">
      <c r="A8" s="6" t="s">
        <v>170</v>
      </c>
      <c r="B8" s="6"/>
      <c r="C8" s="6"/>
      <c r="D8" s="6"/>
      <c r="E8" s="6"/>
    </row>
    <row r="9" ht="18" customHeight="1" spans="1:18">
      <c r="A9" s="7" t="s">
        <v>53</v>
      </c>
      <c r="B9" s="7" t="s">
        <v>54</v>
      </c>
      <c r="C9" s="7" t="s">
        <v>55</v>
      </c>
      <c r="D9" s="8" t="s">
        <v>56</v>
      </c>
      <c r="E9" s="8" t="s">
        <v>57</v>
      </c>
      <c r="F9" s="8" t="s">
        <v>58</v>
      </c>
      <c r="G9" s="9">
        <v>2564</v>
      </c>
      <c r="H9" s="9"/>
      <c r="I9" s="9"/>
      <c r="J9" s="9">
        <v>2565</v>
      </c>
      <c r="K9" s="9"/>
      <c r="L9" s="9"/>
      <c r="M9" s="9"/>
      <c r="N9" s="9"/>
      <c r="O9" s="9"/>
      <c r="P9" s="9"/>
      <c r="Q9" s="9"/>
      <c r="R9" s="9"/>
    </row>
    <row r="10" ht="23.25" customHeight="1" spans="1:18">
      <c r="A10" s="7"/>
      <c r="B10" s="7"/>
      <c r="C10" s="7"/>
      <c r="D10" s="8"/>
      <c r="E10" s="8"/>
      <c r="F10" s="8"/>
      <c r="G10" s="10" t="s">
        <v>59</v>
      </c>
      <c r="H10" s="10" t="s">
        <v>60</v>
      </c>
      <c r="I10" s="10" t="s">
        <v>61</v>
      </c>
      <c r="J10" s="10" t="s">
        <v>62</v>
      </c>
      <c r="K10" s="10" t="s">
        <v>63</v>
      </c>
      <c r="L10" s="10" t="s">
        <v>64</v>
      </c>
      <c r="M10" s="10" t="s">
        <v>65</v>
      </c>
      <c r="N10" s="10" t="s">
        <v>66</v>
      </c>
      <c r="O10" s="10" t="s">
        <v>67</v>
      </c>
      <c r="P10" s="10" t="s">
        <v>68</v>
      </c>
      <c r="Q10" s="10" t="s">
        <v>69</v>
      </c>
      <c r="R10" s="10" t="s">
        <v>70</v>
      </c>
    </row>
    <row r="11" ht="45" customHeight="1" spans="1:18">
      <c r="A11" s="11">
        <v>1</v>
      </c>
      <c r="B11" s="12" t="s">
        <v>171</v>
      </c>
      <c r="C11" s="12" t="s">
        <v>172</v>
      </c>
      <c r="D11" s="13">
        <v>20000</v>
      </c>
      <c r="E11" s="11" t="s">
        <v>173</v>
      </c>
      <c r="F11" s="14" t="s">
        <v>34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ht="57" customHeight="1" spans="1:18">
      <c r="A12" s="11">
        <v>2</v>
      </c>
      <c r="B12" s="12" t="s">
        <v>174</v>
      </c>
      <c r="C12" s="12" t="s">
        <v>175</v>
      </c>
      <c r="D12" s="13">
        <v>120000</v>
      </c>
      <c r="E12" s="36" t="s">
        <v>144</v>
      </c>
      <c r="F12" s="14" t="s">
        <v>34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ht="83.25" customHeight="1" spans="1:18">
      <c r="A13" s="11">
        <v>3</v>
      </c>
      <c r="B13" s="12" t="s">
        <v>176</v>
      </c>
      <c r="C13" s="12" t="s">
        <v>177</v>
      </c>
      <c r="D13" s="13">
        <v>120000</v>
      </c>
      <c r="E13" s="14" t="s">
        <v>144</v>
      </c>
      <c r="F13" s="14" t="s">
        <v>34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ht="84.75" customHeight="1" spans="1:18">
      <c r="A14" s="11">
        <v>4</v>
      </c>
      <c r="B14" s="12" t="s">
        <v>178</v>
      </c>
      <c r="C14" s="12" t="s">
        <v>179</v>
      </c>
      <c r="D14" s="13">
        <v>30000</v>
      </c>
      <c r="E14" s="14" t="s">
        <v>144</v>
      </c>
      <c r="F14" s="14" t="s">
        <v>34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38" t="s">
        <v>180</v>
      </c>
      <c r="B15" s="39"/>
      <c r="C15" s="40"/>
      <c r="D15" s="41">
        <f>D11+D12+D14</f>
        <v>170000</v>
      </c>
      <c r="E15" s="42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8"/>
    </row>
    <row r="16" spans="1:18">
      <c r="A16" s="21"/>
      <c r="B16" s="21"/>
      <c r="C16" s="21"/>
      <c r="D16" s="34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>
      <c r="A17" s="21"/>
      <c r="B17" s="21"/>
      <c r="C17" s="21"/>
      <c r="D17" s="34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7">
      <c r="A18" s="35" t="s">
        <v>168</v>
      </c>
      <c r="B18" s="35"/>
      <c r="C18" s="35"/>
      <c r="D18" s="35"/>
      <c r="E18" s="2"/>
      <c r="F18" s="2"/>
      <c r="G18" s="5"/>
    </row>
    <row r="19" spans="1:5">
      <c r="A19" s="6" t="s">
        <v>181</v>
      </c>
      <c r="B19" s="6"/>
      <c r="C19" s="6"/>
      <c r="D19" s="6"/>
      <c r="E19" s="6"/>
    </row>
    <row r="20" spans="1:5">
      <c r="A20" s="6" t="s">
        <v>159</v>
      </c>
      <c r="B20" s="6"/>
      <c r="C20" s="6"/>
      <c r="D20" s="6"/>
      <c r="E20" s="6"/>
    </row>
    <row r="21" spans="1:18">
      <c r="A21" s="7" t="s">
        <v>53</v>
      </c>
      <c r="B21" s="7" t="s">
        <v>54</v>
      </c>
      <c r="C21" s="7" t="s">
        <v>55</v>
      </c>
      <c r="D21" s="8" t="s">
        <v>56</v>
      </c>
      <c r="E21" s="8" t="s">
        <v>57</v>
      </c>
      <c r="F21" s="8" t="s">
        <v>58</v>
      </c>
      <c r="G21" s="9">
        <v>2564</v>
      </c>
      <c r="H21" s="9"/>
      <c r="I21" s="9"/>
      <c r="J21" s="9">
        <v>2565</v>
      </c>
      <c r="K21" s="9"/>
      <c r="L21" s="9"/>
      <c r="M21" s="9"/>
      <c r="N21" s="9"/>
      <c r="O21" s="9"/>
      <c r="P21" s="9"/>
      <c r="Q21" s="9"/>
      <c r="R21" s="9"/>
    </row>
    <row r="22" ht="45.05" spans="1:18">
      <c r="A22" s="7"/>
      <c r="B22" s="7"/>
      <c r="C22" s="7"/>
      <c r="D22" s="8"/>
      <c r="E22" s="8"/>
      <c r="F22" s="8"/>
      <c r="G22" s="10" t="s">
        <v>59</v>
      </c>
      <c r="H22" s="10" t="s">
        <v>60</v>
      </c>
      <c r="I22" s="10" t="s">
        <v>61</v>
      </c>
      <c r="J22" s="10" t="s">
        <v>62</v>
      </c>
      <c r="K22" s="10" t="s">
        <v>63</v>
      </c>
      <c r="L22" s="10" t="s">
        <v>64</v>
      </c>
      <c r="M22" s="10" t="s">
        <v>65</v>
      </c>
      <c r="N22" s="10" t="s">
        <v>66</v>
      </c>
      <c r="O22" s="10" t="s">
        <v>67</v>
      </c>
      <c r="P22" s="10" t="s">
        <v>68</v>
      </c>
      <c r="Q22" s="10" t="s">
        <v>69</v>
      </c>
      <c r="R22" s="10" t="s">
        <v>70</v>
      </c>
    </row>
    <row r="23" ht="80.25" customHeight="1" spans="1:18">
      <c r="A23" s="11">
        <v>1</v>
      </c>
      <c r="B23" s="12" t="s">
        <v>182</v>
      </c>
      <c r="C23" s="12" t="s">
        <v>183</v>
      </c>
      <c r="D23" s="13">
        <v>30000</v>
      </c>
      <c r="E23" s="11" t="s">
        <v>139</v>
      </c>
      <c r="F23" s="14" t="s">
        <v>34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ht="61.5" customHeight="1" spans="1:18">
      <c r="A24" s="11">
        <v>2</v>
      </c>
      <c r="B24" s="12" t="s">
        <v>184</v>
      </c>
      <c r="C24" s="12" t="s">
        <v>185</v>
      </c>
      <c r="D24" s="13">
        <v>120000</v>
      </c>
      <c r="E24" s="11" t="s">
        <v>139</v>
      </c>
      <c r="F24" s="14" t="s">
        <v>34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ht="78.75" customHeight="1" spans="1:18">
      <c r="A25" s="11">
        <v>3</v>
      </c>
      <c r="B25" s="12" t="s">
        <v>186</v>
      </c>
      <c r="C25" s="12" t="s">
        <v>187</v>
      </c>
      <c r="D25" s="13">
        <v>20000</v>
      </c>
      <c r="E25" s="11" t="s">
        <v>188</v>
      </c>
      <c r="F25" s="14" t="s">
        <v>34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ht="78.75" customHeight="1" spans="1:18">
      <c r="A26" s="11">
        <v>4</v>
      </c>
      <c r="B26" s="12" t="s">
        <v>189</v>
      </c>
      <c r="C26" s="12" t="s">
        <v>190</v>
      </c>
      <c r="D26" s="13">
        <v>20000</v>
      </c>
      <c r="E26" s="11" t="s">
        <v>191</v>
      </c>
      <c r="F26" s="14" t="s">
        <v>34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ht="82.5" customHeight="1" spans="1:18">
      <c r="A27" s="11">
        <v>5</v>
      </c>
      <c r="B27" s="12" t="s">
        <v>192</v>
      </c>
      <c r="C27" s="12" t="s">
        <v>193</v>
      </c>
      <c r="D27" s="13">
        <v>20000</v>
      </c>
      <c r="E27" s="11" t="s">
        <v>194</v>
      </c>
      <c r="F27" s="14" t="s">
        <v>34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7" t="s">
        <v>53</v>
      </c>
      <c r="B32" s="7" t="s">
        <v>54</v>
      </c>
      <c r="C32" s="7" t="s">
        <v>55</v>
      </c>
      <c r="D32" s="8" t="s">
        <v>56</v>
      </c>
      <c r="E32" s="8" t="s">
        <v>57</v>
      </c>
      <c r="F32" s="8" t="s">
        <v>58</v>
      </c>
      <c r="G32" s="9">
        <v>2564</v>
      </c>
      <c r="H32" s="9"/>
      <c r="I32" s="9"/>
      <c r="J32" s="9">
        <v>2565</v>
      </c>
      <c r="K32" s="9"/>
      <c r="L32" s="9"/>
      <c r="M32" s="9"/>
      <c r="N32" s="9"/>
      <c r="O32" s="9"/>
      <c r="P32" s="9"/>
      <c r="Q32" s="9"/>
      <c r="R32" s="9"/>
    </row>
    <row r="33" ht="45.05" spans="1:18">
      <c r="A33" s="7"/>
      <c r="B33" s="7"/>
      <c r="C33" s="7"/>
      <c r="D33" s="8"/>
      <c r="E33" s="8"/>
      <c r="F33" s="8"/>
      <c r="G33" s="10" t="s">
        <v>59</v>
      </c>
      <c r="H33" s="10" t="s">
        <v>60</v>
      </c>
      <c r="I33" s="10" t="s">
        <v>61</v>
      </c>
      <c r="J33" s="10" t="s">
        <v>62</v>
      </c>
      <c r="K33" s="10" t="s">
        <v>63</v>
      </c>
      <c r="L33" s="10" t="s">
        <v>64</v>
      </c>
      <c r="M33" s="10" t="s">
        <v>65</v>
      </c>
      <c r="N33" s="10" t="s">
        <v>66</v>
      </c>
      <c r="O33" s="10" t="s">
        <v>67</v>
      </c>
      <c r="P33" s="10" t="s">
        <v>68</v>
      </c>
      <c r="Q33" s="10" t="s">
        <v>69</v>
      </c>
      <c r="R33" s="10" t="s">
        <v>70</v>
      </c>
    </row>
    <row r="34" ht="76.5" customHeight="1" spans="1:18">
      <c r="A34" s="11">
        <v>6</v>
      </c>
      <c r="B34" s="12" t="s">
        <v>195</v>
      </c>
      <c r="C34" s="12" t="s">
        <v>196</v>
      </c>
      <c r="D34" s="13">
        <v>20000</v>
      </c>
      <c r="E34" s="11" t="s">
        <v>197</v>
      </c>
      <c r="F34" s="14" t="s">
        <v>34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ht="66" customHeight="1" spans="1:18">
      <c r="A35" s="11">
        <v>7</v>
      </c>
      <c r="B35" s="12" t="s">
        <v>198</v>
      </c>
      <c r="C35" s="12" t="s">
        <v>199</v>
      </c>
      <c r="D35" s="13">
        <v>20000</v>
      </c>
      <c r="E35" s="11" t="s">
        <v>91</v>
      </c>
      <c r="F35" s="14" t="s">
        <v>34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ht="78" customHeight="1" spans="1:18">
      <c r="A36" s="11">
        <v>8</v>
      </c>
      <c r="B36" s="12" t="s">
        <v>200</v>
      </c>
      <c r="C36" s="12" t="s">
        <v>201</v>
      </c>
      <c r="D36" s="13">
        <v>20000</v>
      </c>
      <c r="E36" s="11" t="s">
        <v>202</v>
      </c>
      <c r="F36" s="14" t="s">
        <v>34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ht="75" customHeight="1" spans="1:18">
      <c r="A37" s="11">
        <v>9</v>
      </c>
      <c r="B37" s="12" t="s">
        <v>203</v>
      </c>
      <c r="C37" s="12" t="s">
        <v>204</v>
      </c>
      <c r="D37" s="13">
        <v>20000</v>
      </c>
      <c r="E37" s="11" t="s">
        <v>205</v>
      </c>
      <c r="F37" s="14" t="s">
        <v>34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ht="76.5" customHeight="1" spans="1:18">
      <c r="A38" s="11">
        <v>10</v>
      </c>
      <c r="B38" s="12" t="s">
        <v>206</v>
      </c>
      <c r="C38" s="12" t="s">
        <v>207</v>
      </c>
      <c r="D38" s="13">
        <v>20000</v>
      </c>
      <c r="E38" s="11" t="s">
        <v>76</v>
      </c>
      <c r="F38" s="14" t="s">
        <v>34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>
      <c r="A39" s="21"/>
      <c r="B39" s="21"/>
      <c r="C39" s="21"/>
      <c r="D39" s="34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>
      <c r="A40" s="21"/>
      <c r="B40" s="21"/>
      <c r="C40" s="21"/>
      <c r="D40" s="34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>
      <c r="A41" s="21"/>
      <c r="B41" s="21"/>
      <c r="C41" s="21"/>
      <c r="D41" s="34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ht="21.75" customHeight="1" spans="1:5">
      <c r="A43" s="6"/>
      <c r="B43" s="6"/>
      <c r="C43" s="6"/>
      <c r="D43" s="6"/>
      <c r="E43" s="6"/>
    </row>
    <row r="44" spans="1:18">
      <c r="A44" s="7" t="s">
        <v>53</v>
      </c>
      <c r="B44" s="7" t="s">
        <v>54</v>
      </c>
      <c r="C44" s="7" t="s">
        <v>55</v>
      </c>
      <c r="D44" s="8" t="s">
        <v>56</v>
      </c>
      <c r="E44" s="8" t="s">
        <v>57</v>
      </c>
      <c r="F44" s="8" t="s">
        <v>58</v>
      </c>
      <c r="G44" s="9">
        <v>2564</v>
      </c>
      <c r="H44" s="9"/>
      <c r="I44" s="9"/>
      <c r="J44" s="9">
        <v>2565</v>
      </c>
      <c r="K44" s="9"/>
      <c r="L44" s="9"/>
      <c r="M44" s="9"/>
      <c r="N44" s="9"/>
      <c r="O44" s="9"/>
      <c r="P44" s="9"/>
      <c r="Q44" s="9"/>
      <c r="R44" s="9"/>
    </row>
    <row r="45" ht="45.05" spans="1:18">
      <c r="A45" s="7"/>
      <c r="B45" s="7"/>
      <c r="C45" s="7"/>
      <c r="D45" s="8"/>
      <c r="E45" s="8"/>
      <c r="F45" s="8"/>
      <c r="G45" s="10" t="s">
        <v>59</v>
      </c>
      <c r="H45" s="10" t="s">
        <v>60</v>
      </c>
      <c r="I45" s="10" t="s">
        <v>61</v>
      </c>
      <c r="J45" s="10" t="s">
        <v>62</v>
      </c>
      <c r="K45" s="10" t="s">
        <v>63</v>
      </c>
      <c r="L45" s="10" t="s">
        <v>64</v>
      </c>
      <c r="M45" s="10" t="s">
        <v>65</v>
      </c>
      <c r="N45" s="10" t="s">
        <v>66</v>
      </c>
      <c r="O45" s="10" t="s">
        <v>67</v>
      </c>
      <c r="P45" s="10" t="s">
        <v>68</v>
      </c>
      <c r="Q45" s="10" t="s">
        <v>69</v>
      </c>
      <c r="R45" s="10" t="s">
        <v>70</v>
      </c>
    </row>
    <row r="46" ht="78.75" customHeight="1" spans="1:18">
      <c r="A46" s="11">
        <v>11</v>
      </c>
      <c r="B46" s="12" t="s">
        <v>208</v>
      </c>
      <c r="C46" s="12" t="s">
        <v>209</v>
      </c>
      <c r="D46" s="13">
        <v>20000</v>
      </c>
      <c r="E46" s="11" t="s">
        <v>210</v>
      </c>
      <c r="F46" s="14" t="s">
        <v>34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ht="77.25" customHeight="1" spans="1:18">
      <c r="A47" s="11">
        <v>12</v>
      </c>
      <c r="B47" s="12" t="s">
        <v>211</v>
      </c>
      <c r="C47" s="12" t="s">
        <v>212</v>
      </c>
      <c r="D47" s="13">
        <v>20000</v>
      </c>
      <c r="E47" s="11" t="s">
        <v>213</v>
      </c>
      <c r="F47" s="14" t="s">
        <v>34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ht="77.25" customHeight="1" spans="1:18">
      <c r="A48" s="11">
        <v>13</v>
      </c>
      <c r="B48" s="12" t="s">
        <v>214</v>
      </c>
      <c r="C48" s="12" t="s">
        <v>215</v>
      </c>
      <c r="D48" s="13">
        <v>20000</v>
      </c>
      <c r="E48" s="11" t="s">
        <v>73</v>
      </c>
      <c r="F48" s="14" t="s">
        <v>34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ht="75" customHeight="1" spans="1:18">
      <c r="A49" s="11">
        <v>14</v>
      </c>
      <c r="B49" s="12" t="s">
        <v>216</v>
      </c>
      <c r="C49" s="12" t="s">
        <v>217</v>
      </c>
      <c r="D49" s="13">
        <v>20000</v>
      </c>
      <c r="E49" s="11" t="s">
        <v>79</v>
      </c>
      <c r="F49" s="14" t="s">
        <v>34</v>
      </c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ht="75" customHeight="1" spans="1:18">
      <c r="A50" s="15">
        <v>15</v>
      </c>
      <c r="B50" s="12" t="s">
        <v>218</v>
      </c>
      <c r="C50" s="12" t="s">
        <v>219</v>
      </c>
      <c r="D50" s="13">
        <v>20000</v>
      </c>
      <c r="E50" s="11" t="s">
        <v>96</v>
      </c>
      <c r="F50" s="14" t="s">
        <v>34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ht="18" customHeight="1" spans="1:18">
      <c r="A51" s="44" t="s">
        <v>220</v>
      </c>
      <c r="B51" s="30"/>
      <c r="C51" s="45"/>
      <c r="D51" s="46">
        <f>D23+D24+D25+D26+D27+D34+D35+D36+D37+D38+D46+D47+D48+D49+D50</f>
        <v>410000</v>
      </c>
      <c r="E51" s="23" t="str">
        <f>BAHTTEXT(D51)</f>
        <v>สี่แสนหนึ่งหมื่นบาทถ้วน</v>
      </c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</row>
    <row r="52" ht="21.75" customHeight="1" spans="1:18">
      <c r="A52" s="20"/>
      <c r="B52" s="17"/>
      <c r="C52" s="17"/>
      <c r="D52" s="18"/>
      <c r="E52" s="16"/>
      <c r="F52" s="19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</row>
    <row r="53" spans="1:18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</row>
    <row r="54" spans="1:7">
      <c r="A54" s="35" t="s">
        <v>168</v>
      </c>
      <c r="B54" s="35"/>
      <c r="C54" s="35"/>
      <c r="D54" s="35"/>
      <c r="E54" s="2"/>
      <c r="F54" s="2"/>
      <c r="G54" s="5"/>
    </row>
    <row r="55" spans="1:5">
      <c r="A55" s="6" t="s">
        <v>221</v>
      </c>
      <c r="B55" s="6"/>
      <c r="C55" s="6"/>
      <c r="D55" s="6"/>
      <c r="E55" s="6"/>
    </row>
    <row r="56" spans="1:5">
      <c r="A56" s="6" t="s">
        <v>222</v>
      </c>
      <c r="B56" s="6"/>
      <c r="C56" s="6"/>
      <c r="D56" s="6"/>
      <c r="E56" s="6"/>
    </row>
    <row r="57" spans="1:18">
      <c r="A57" s="7" t="s">
        <v>53</v>
      </c>
      <c r="B57" s="7" t="s">
        <v>54</v>
      </c>
      <c r="C57" s="7" t="s">
        <v>55</v>
      </c>
      <c r="D57" s="8" t="s">
        <v>56</v>
      </c>
      <c r="E57" s="8" t="s">
        <v>57</v>
      </c>
      <c r="F57" s="8" t="s">
        <v>58</v>
      </c>
      <c r="G57" s="9">
        <v>2564</v>
      </c>
      <c r="H57" s="9"/>
      <c r="I57" s="9"/>
      <c r="J57" s="9">
        <v>2565</v>
      </c>
      <c r="K57" s="9"/>
      <c r="L57" s="9"/>
      <c r="M57" s="9"/>
      <c r="N57" s="9"/>
      <c r="O57" s="9"/>
      <c r="P57" s="9"/>
      <c r="Q57" s="9"/>
      <c r="R57" s="9"/>
    </row>
    <row r="58" ht="45.05" spans="1:18">
      <c r="A58" s="7"/>
      <c r="B58" s="7"/>
      <c r="C58" s="7"/>
      <c r="D58" s="8"/>
      <c r="E58" s="8"/>
      <c r="F58" s="8"/>
      <c r="G58" s="10" t="s">
        <v>59</v>
      </c>
      <c r="H58" s="10" t="s">
        <v>60</v>
      </c>
      <c r="I58" s="10" t="s">
        <v>61</v>
      </c>
      <c r="J58" s="10" t="s">
        <v>62</v>
      </c>
      <c r="K58" s="10" t="s">
        <v>63</v>
      </c>
      <c r="L58" s="10" t="s">
        <v>64</v>
      </c>
      <c r="M58" s="10" t="s">
        <v>65</v>
      </c>
      <c r="N58" s="10" t="s">
        <v>66</v>
      </c>
      <c r="O58" s="10" t="s">
        <v>67</v>
      </c>
      <c r="P58" s="10" t="s">
        <v>68</v>
      </c>
      <c r="Q58" s="10" t="s">
        <v>69</v>
      </c>
      <c r="R58" s="10" t="s">
        <v>70</v>
      </c>
    </row>
    <row r="59" ht="40.5" customHeight="1" spans="1:18">
      <c r="A59" s="11">
        <v>1</v>
      </c>
      <c r="B59" s="12" t="s">
        <v>223</v>
      </c>
      <c r="C59" s="12" t="s">
        <v>224</v>
      </c>
      <c r="D59" s="13">
        <v>200000</v>
      </c>
      <c r="E59" s="11" t="s">
        <v>139</v>
      </c>
      <c r="F59" s="14" t="s">
        <v>34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ht="40.5" customHeight="1" spans="1:18">
      <c r="A60" s="11">
        <v>2</v>
      </c>
      <c r="B60" s="12" t="s">
        <v>225</v>
      </c>
      <c r="C60" s="12" t="s">
        <v>226</v>
      </c>
      <c r="D60" s="13">
        <v>50000</v>
      </c>
      <c r="E60" s="11" t="s">
        <v>139</v>
      </c>
      <c r="F60" s="14" t="s">
        <v>34</v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ht="40.5" customHeight="1" spans="1:18">
      <c r="A61" s="11">
        <v>3</v>
      </c>
      <c r="B61" s="12" t="s">
        <v>227</v>
      </c>
      <c r="C61" s="12" t="s">
        <v>228</v>
      </c>
      <c r="D61" s="13">
        <v>40000</v>
      </c>
      <c r="E61" s="11" t="s">
        <v>139</v>
      </c>
      <c r="F61" s="14" t="s">
        <v>34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44" t="s">
        <v>229</v>
      </c>
      <c r="B62" s="30"/>
      <c r="C62" s="45"/>
      <c r="D62" s="46">
        <f>SUM(D59:D61)</f>
        <v>290000</v>
      </c>
      <c r="E62" s="23" t="str">
        <f>BAHTTEXT(D62)</f>
        <v>สองแสนเก้าหมื่นบาทถ้วน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5"/>
    </row>
    <row r="63" spans="1:18">
      <c r="A63" s="32"/>
      <c r="B63" s="32"/>
      <c r="C63" s="32"/>
      <c r="D63" s="47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32"/>
      <c r="B64" s="32"/>
      <c r="C64" s="32"/>
      <c r="D64" s="47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>
      <c r="A65" s="32"/>
      <c r="B65" s="32"/>
      <c r="C65" s="32"/>
      <c r="D65" s="47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32"/>
      <c r="B66" s="32"/>
      <c r="C66" s="32"/>
      <c r="D66" s="47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</row>
    <row r="67" spans="1:18">
      <c r="A67" s="32"/>
      <c r="B67" s="32"/>
      <c r="C67" s="32"/>
      <c r="D67" s="47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32"/>
      <c r="B68" s="32"/>
      <c r="C68" s="32"/>
      <c r="D68" s="47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</row>
    <row r="69" spans="1:18">
      <c r="A69" s="32"/>
      <c r="B69" s="32"/>
      <c r="C69" s="32"/>
      <c r="D69" s="47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32"/>
      <c r="B70" s="32"/>
      <c r="C70" s="32"/>
      <c r="D70" s="47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</row>
    <row r="71" spans="1:18">
      <c r="A71" s="32"/>
      <c r="B71" s="32"/>
      <c r="C71" s="32"/>
      <c r="D71" s="47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32"/>
      <c r="B72" s="32"/>
      <c r="C72" s="32"/>
      <c r="D72" s="47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</row>
    <row r="73" spans="1:18">
      <c r="A73" s="32"/>
      <c r="B73" s="32"/>
      <c r="C73" s="32"/>
      <c r="D73" s="47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32"/>
      <c r="B74" s="32"/>
      <c r="C74" s="32"/>
      <c r="D74" s="47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>
      <c r="A75" s="32"/>
      <c r="B75" s="32"/>
      <c r="C75" s="32"/>
      <c r="D75" s="47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7">
      <c r="A76" s="35" t="s">
        <v>168</v>
      </c>
      <c r="B76" s="35"/>
      <c r="C76" s="35"/>
      <c r="D76" s="35"/>
      <c r="E76" s="2"/>
      <c r="F76" s="2"/>
      <c r="G76" s="5"/>
    </row>
    <row r="77" spans="1:5">
      <c r="A77" s="6" t="s">
        <v>230</v>
      </c>
      <c r="B77" s="6"/>
      <c r="C77" s="6"/>
      <c r="D77" s="6"/>
      <c r="E77" s="6"/>
    </row>
    <row r="78" spans="1:5">
      <c r="A78" s="6" t="s">
        <v>231</v>
      </c>
      <c r="B78" s="6"/>
      <c r="C78" s="6"/>
      <c r="D78" s="6"/>
      <c r="E78" s="6"/>
    </row>
    <row r="79" spans="1:18">
      <c r="A79" s="7" t="s">
        <v>53</v>
      </c>
      <c r="B79" s="7" t="s">
        <v>54</v>
      </c>
      <c r="C79" s="7" t="s">
        <v>55</v>
      </c>
      <c r="D79" s="8" t="s">
        <v>56</v>
      </c>
      <c r="E79" s="8" t="s">
        <v>57</v>
      </c>
      <c r="F79" s="8" t="s">
        <v>58</v>
      </c>
      <c r="G79" s="9">
        <v>2564</v>
      </c>
      <c r="H79" s="9"/>
      <c r="I79" s="9"/>
      <c r="J79" s="9">
        <v>2565</v>
      </c>
      <c r="K79" s="9"/>
      <c r="L79" s="9"/>
      <c r="M79" s="9"/>
      <c r="N79" s="9"/>
      <c r="O79" s="9"/>
      <c r="P79" s="9"/>
      <c r="Q79" s="9"/>
      <c r="R79" s="9"/>
    </row>
    <row r="80" ht="45.05" spans="1:18">
      <c r="A80" s="7"/>
      <c r="B80" s="7"/>
      <c r="C80" s="7"/>
      <c r="D80" s="8"/>
      <c r="E80" s="8"/>
      <c r="F80" s="8"/>
      <c r="G80" s="10" t="s">
        <v>59</v>
      </c>
      <c r="H80" s="10" t="s">
        <v>60</v>
      </c>
      <c r="I80" s="10" t="s">
        <v>61</v>
      </c>
      <c r="J80" s="10" t="s">
        <v>62</v>
      </c>
      <c r="K80" s="10" t="s">
        <v>63</v>
      </c>
      <c r="L80" s="10" t="s">
        <v>64</v>
      </c>
      <c r="M80" s="10" t="s">
        <v>65</v>
      </c>
      <c r="N80" s="10" t="s">
        <v>66</v>
      </c>
      <c r="O80" s="10" t="s">
        <v>67</v>
      </c>
      <c r="P80" s="10" t="s">
        <v>68</v>
      </c>
      <c r="Q80" s="10" t="s">
        <v>69</v>
      </c>
      <c r="R80" s="10" t="s">
        <v>70</v>
      </c>
    </row>
    <row r="81" ht="38.25" customHeight="1" spans="1:18">
      <c r="A81" s="11">
        <v>1</v>
      </c>
      <c r="B81" s="12" t="s">
        <v>232</v>
      </c>
      <c r="C81" s="12" t="s">
        <v>233</v>
      </c>
      <c r="D81" s="13">
        <v>9300000</v>
      </c>
      <c r="E81" s="11" t="s">
        <v>106</v>
      </c>
      <c r="F81" s="14" t="s">
        <v>34</v>
      </c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ht="39" customHeight="1" spans="1:18">
      <c r="A82" s="11">
        <v>2</v>
      </c>
      <c r="B82" s="12" t="s">
        <v>234</v>
      </c>
      <c r="C82" s="12" t="s">
        <v>235</v>
      </c>
      <c r="D82" s="13">
        <v>2592000</v>
      </c>
      <c r="E82" s="11" t="s">
        <v>106</v>
      </c>
      <c r="F82" s="14" t="s">
        <v>34</v>
      </c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ht="41.25" customHeight="1" spans="1:18">
      <c r="A83" s="11">
        <v>3</v>
      </c>
      <c r="B83" s="12" t="s">
        <v>236</v>
      </c>
      <c r="C83" s="12" t="s">
        <v>237</v>
      </c>
      <c r="D83" s="13">
        <v>150000</v>
      </c>
      <c r="E83" s="11" t="s">
        <v>106</v>
      </c>
      <c r="F83" s="14" t="s">
        <v>34</v>
      </c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>
      <c r="A84" s="44" t="s">
        <v>238</v>
      </c>
      <c r="B84" s="30"/>
      <c r="C84" s="45"/>
      <c r="D84" s="46">
        <f>D81+D82+D83</f>
        <v>12042000</v>
      </c>
      <c r="E84" s="23" t="str">
        <f>BAHTTEXT(D84)</f>
        <v>สิบสองล้านสี่หมื่นสองพันบาทถ้วน</v>
      </c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5"/>
    </row>
  </sheetData>
  <mergeCells count="76">
    <mergeCell ref="A1:R1"/>
    <mergeCell ref="A2:R2"/>
    <mergeCell ref="A3:R3"/>
    <mergeCell ref="A4:R4"/>
    <mergeCell ref="A6:D6"/>
    <mergeCell ref="A7:E7"/>
    <mergeCell ref="A8:E8"/>
    <mergeCell ref="G9:I9"/>
    <mergeCell ref="J9:R9"/>
    <mergeCell ref="A15:C15"/>
    <mergeCell ref="E15:R15"/>
    <mergeCell ref="A18:D18"/>
    <mergeCell ref="A19:E19"/>
    <mergeCell ref="A20:E20"/>
    <mergeCell ref="G21:I21"/>
    <mergeCell ref="J21:R21"/>
    <mergeCell ref="A28:R28"/>
    <mergeCell ref="G32:I32"/>
    <mergeCell ref="J32:R32"/>
    <mergeCell ref="A42:R42"/>
    <mergeCell ref="A43:E43"/>
    <mergeCell ref="G44:I44"/>
    <mergeCell ref="J44:R44"/>
    <mergeCell ref="A51:C51"/>
    <mergeCell ref="E51:R51"/>
    <mergeCell ref="A53:R53"/>
    <mergeCell ref="A54:D54"/>
    <mergeCell ref="A55:E55"/>
    <mergeCell ref="A56:E56"/>
    <mergeCell ref="G57:I57"/>
    <mergeCell ref="J57:R57"/>
    <mergeCell ref="A62:C62"/>
    <mergeCell ref="E62:R62"/>
    <mergeCell ref="A76:D76"/>
    <mergeCell ref="A77:E77"/>
    <mergeCell ref="A78:E78"/>
    <mergeCell ref="G79:I79"/>
    <mergeCell ref="J79:R79"/>
    <mergeCell ref="A84:C84"/>
    <mergeCell ref="E84:R84"/>
    <mergeCell ref="A9:A10"/>
    <mergeCell ref="A21:A22"/>
    <mergeCell ref="A32:A33"/>
    <mergeCell ref="A44:A45"/>
    <mergeCell ref="A57:A58"/>
    <mergeCell ref="A79:A80"/>
    <mergeCell ref="B9:B10"/>
    <mergeCell ref="B21:B22"/>
    <mergeCell ref="B32:B33"/>
    <mergeCell ref="B44:B45"/>
    <mergeCell ref="B57:B58"/>
    <mergeCell ref="B79:B80"/>
    <mergeCell ref="C9:C10"/>
    <mergeCell ref="C21:C22"/>
    <mergeCell ref="C32:C33"/>
    <mergeCell ref="C44:C45"/>
    <mergeCell ref="C57:C58"/>
    <mergeCell ref="C79:C80"/>
    <mergeCell ref="D9:D10"/>
    <mergeCell ref="D21:D22"/>
    <mergeCell ref="D32:D33"/>
    <mergeCell ref="D44:D45"/>
    <mergeCell ref="D57:D58"/>
    <mergeCell ref="D79:D80"/>
    <mergeCell ref="E9:E10"/>
    <mergeCell ref="E21:E22"/>
    <mergeCell ref="E32:E33"/>
    <mergeCell ref="E44:E45"/>
    <mergeCell ref="E57:E58"/>
    <mergeCell ref="E79:E80"/>
    <mergeCell ref="F9:F10"/>
    <mergeCell ref="F21:F22"/>
    <mergeCell ref="F32:F33"/>
    <mergeCell ref="F44:F45"/>
    <mergeCell ref="F57:F58"/>
    <mergeCell ref="F79:F80"/>
  </mergeCells>
  <pageMargins left="0.590551181102362" right="0.31496062992126" top="0.78740157480315" bottom="0.393700787401575" header="0.31496062992126" footer="0.31496062992126"/>
  <pageSetup paperSize="9" orientation="landscape"/>
  <headerFooter/>
  <colBreaks count="1" manualBreakCount="1">
    <brk id="18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view="pageLayout" zoomScaleNormal="100" workbookViewId="0">
      <selection activeCell="A4" sqref="A4"/>
    </sheetView>
  </sheetViews>
  <sheetFormatPr defaultColWidth="9" defaultRowHeight="19.5"/>
  <cols>
    <col min="1" max="1" width="3.42857142857143" style="1" customWidth="1"/>
    <col min="2" max="2" width="26" style="1" customWidth="1"/>
    <col min="3" max="3" width="28.8571428571429" style="1" customWidth="1"/>
    <col min="4" max="4" width="12" style="1" customWidth="1"/>
    <col min="5" max="5" width="11.5714285714286" style="1" customWidth="1"/>
    <col min="6" max="6" width="9.71428571428571" style="1" customWidth="1"/>
    <col min="7" max="18" width="3.14285714285714" style="1" customWidth="1"/>
    <col min="19" max="16384" width="9" style="1"/>
  </cols>
  <sheetData>
    <row r="1" spans="1:18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7">
      <c r="A4" s="4" t="s">
        <v>239</v>
      </c>
      <c r="B4" s="4"/>
      <c r="C4" s="4"/>
      <c r="D4" s="4"/>
      <c r="E4" s="2"/>
      <c r="F4" s="2"/>
      <c r="G4" s="5"/>
    </row>
    <row r="5" spans="1:5">
      <c r="A5" s="6" t="s">
        <v>240</v>
      </c>
      <c r="B5" s="6"/>
      <c r="C5" s="6"/>
      <c r="D5" s="6"/>
      <c r="E5" s="6"/>
    </row>
    <row r="6" spans="1:5">
      <c r="A6" s="6" t="s">
        <v>241</v>
      </c>
      <c r="B6" s="6"/>
      <c r="C6" s="6"/>
      <c r="D6" s="6"/>
      <c r="E6" s="6"/>
    </row>
    <row r="7" spans="1:18">
      <c r="A7" s="7" t="s">
        <v>53</v>
      </c>
      <c r="B7" s="7" t="s">
        <v>54</v>
      </c>
      <c r="C7" s="7" t="s">
        <v>55</v>
      </c>
      <c r="D7" s="8" t="s">
        <v>56</v>
      </c>
      <c r="E7" s="8" t="s">
        <v>57</v>
      </c>
      <c r="F7" s="8" t="s">
        <v>58</v>
      </c>
      <c r="G7" s="9">
        <v>2564</v>
      </c>
      <c r="H7" s="9"/>
      <c r="I7" s="9"/>
      <c r="J7" s="9">
        <v>2565</v>
      </c>
      <c r="K7" s="9"/>
      <c r="L7" s="9"/>
      <c r="M7" s="9"/>
      <c r="N7" s="9"/>
      <c r="O7" s="9"/>
      <c r="P7" s="9"/>
      <c r="Q7" s="9"/>
      <c r="R7" s="9"/>
    </row>
    <row r="8" ht="45.05" spans="1:18">
      <c r="A8" s="7"/>
      <c r="B8" s="7"/>
      <c r="C8" s="7"/>
      <c r="D8" s="8"/>
      <c r="E8" s="8"/>
      <c r="F8" s="8"/>
      <c r="G8" s="10" t="s">
        <v>59</v>
      </c>
      <c r="H8" s="10" t="s">
        <v>60</v>
      </c>
      <c r="I8" s="10" t="s">
        <v>61</v>
      </c>
      <c r="J8" s="10" t="s">
        <v>62</v>
      </c>
      <c r="K8" s="10" t="s">
        <v>63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 t="s">
        <v>69</v>
      </c>
      <c r="R8" s="10" t="s">
        <v>70</v>
      </c>
    </row>
    <row r="9" ht="83.25" customHeight="1" spans="1:18">
      <c r="A9" s="11">
        <v>1</v>
      </c>
      <c r="B9" s="12" t="s">
        <v>242</v>
      </c>
      <c r="C9" s="12" t="s">
        <v>243</v>
      </c>
      <c r="D9" s="13">
        <v>450000</v>
      </c>
      <c r="E9" s="11" t="s">
        <v>138</v>
      </c>
      <c r="F9" s="14" t="s">
        <v>34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57" customHeight="1" spans="1:18">
      <c r="A10" s="11">
        <v>2</v>
      </c>
      <c r="B10" s="12" t="s">
        <v>244</v>
      </c>
      <c r="C10" s="12" t="s">
        <v>245</v>
      </c>
      <c r="D10" s="13">
        <v>50000</v>
      </c>
      <c r="E10" s="14" t="s">
        <v>246</v>
      </c>
      <c r="F10" s="14" t="s">
        <v>34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45" customHeight="1" spans="1:18">
      <c r="A11" s="11">
        <v>3</v>
      </c>
      <c r="B11" s="12" t="s">
        <v>247</v>
      </c>
      <c r="C11" s="12" t="s">
        <v>248</v>
      </c>
      <c r="D11" s="13">
        <v>20000</v>
      </c>
      <c r="E11" s="11" t="s">
        <v>151</v>
      </c>
      <c r="F11" s="14" t="s">
        <v>34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ht="95.25" customHeight="1" spans="1:18">
      <c r="A12" s="11">
        <v>4</v>
      </c>
      <c r="B12" s="12" t="s">
        <v>249</v>
      </c>
      <c r="C12" s="12" t="s">
        <v>250</v>
      </c>
      <c r="D12" s="13">
        <v>120000</v>
      </c>
      <c r="E12" s="11" t="s">
        <v>251</v>
      </c>
      <c r="F12" s="14" t="s">
        <v>34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customHeight="1" spans="1:18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customHeight="1" spans="1:18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customHeight="1" spans="1:18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customHeight="1" spans="1:18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customHeight="1" spans="1:18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customHeight="1" spans="1: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customHeight="1" spans="1:18">
      <c r="A19" s="7" t="s">
        <v>53</v>
      </c>
      <c r="B19" s="7" t="s">
        <v>54</v>
      </c>
      <c r="C19" s="7" t="s">
        <v>55</v>
      </c>
      <c r="D19" s="8" t="s">
        <v>56</v>
      </c>
      <c r="E19" s="8" t="s">
        <v>57</v>
      </c>
      <c r="F19" s="8" t="s">
        <v>58</v>
      </c>
      <c r="G19" s="9">
        <v>2564</v>
      </c>
      <c r="H19" s="9"/>
      <c r="I19" s="9"/>
      <c r="J19" s="9">
        <v>2565</v>
      </c>
      <c r="K19" s="9"/>
      <c r="L19" s="9"/>
      <c r="M19" s="9"/>
      <c r="N19" s="9"/>
      <c r="O19" s="9"/>
      <c r="P19" s="9"/>
      <c r="Q19" s="9"/>
      <c r="R19" s="9"/>
    </row>
    <row r="20" ht="26.25" customHeight="1" spans="1:18">
      <c r="A20" s="7"/>
      <c r="B20" s="7"/>
      <c r="C20" s="7"/>
      <c r="D20" s="8"/>
      <c r="E20" s="8"/>
      <c r="F20" s="8"/>
      <c r="G20" s="10" t="s">
        <v>59</v>
      </c>
      <c r="H20" s="10" t="s">
        <v>60</v>
      </c>
      <c r="I20" s="10" t="s">
        <v>61</v>
      </c>
      <c r="J20" s="10" t="s">
        <v>62</v>
      </c>
      <c r="K20" s="10" t="s">
        <v>63</v>
      </c>
      <c r="L20" s="10" t="s">
        <v>64</v>
      </c>
      <c r="M20" s="10" t="s">
        <v>65</v>
      </c>
      <c r="N20" s="10" t="s">
        <v>66</v>
      </c>
      <c r="O20" s="10" t="s">
        <v>67</v>
      </c>
      <c r="P20" s="10" t="s">
        <v>68</v>
      </c>
      <c r="Q20" s="10" t="s">
        <v>69</v>
      </c>
      <c r="R20" s="10" t="s">
        <v>70</v>
      </c>
    </row>
    <row r="21" ht="77.25" customHeight="1" spans="1:18">
      <c r="A21" s="11">
        <v>5</v>
      </c>
      <c r="B21" s="12" t="s">
        <v>252</v>
      </c>
      <c r="C21" s="12" t="s">
        <v>253</v>
      </c>
      <c r="D21" s="13">
        <v>20000</v>
      </c>
      <c r="E21" s="14"/>
      <c r="F21" s="14" t="s">
        <v>34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customHeight="1" spans="1:18">
      <c r="A22" s="23" t="s">
        <v>254</v>
      </c>
      <c r="B22" s="24"/>
      <c r="C22" s="25"/>
      <c r="D22" s="26">
        <f>D9+D10+D11+D12+D21</f>
        <v>660000</v>
      </c>
      <c r="E22" s="23" t="str">
        <f>BAHTTEXT(D22)</f>
        <v>หกแสนหกหมื่นบาทถ้วน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</row>
    <row r="23" customHeight="1" spans="1:18">
      <c r="A23" s="22"/>
      <c r="B23" s="22"/>
      <c r="C23" s="22"/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customHeight="1" spans="1:18">
      <c r="A24" s="22"/>
      <c r="B24" s="22"/>
      <c r="C24" s="22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customHeight="1" spans="1:18">
      <c r="A25" s="22"/>
      <c r="B25" s="22"/>
      <c r="C25" s="22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customHeight="1" spans="1:18">
      <c r="A26" s="22"/>
      <c r="B26" s="22"/>
      <c r="C26" s="22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customHeight="1" spans="1:18">
      <c r="A27" s="22"/>
      <c r="B27" s="22"/>
      <c r="C27" s="22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customHeight="1" spans="1:18">
      <c r="A28" s="22"/>
      <c r="B28" s="22"/>
      <c r="C28" s="22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customHeight="1" spans="1:18">
      <c r="A29" s="22"/>
      <c r="B29" s="22"/>
      <c r="C29" s="22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customHeight="1" spans="1:18">
      <c r="A30" s="22"/>
      <c r="B30" s="22"/>
      <c r="C30" s="22"/>
      <c r="D30" s="27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customHeight="1" spans="1:18">
      <c r="A31" s="22"/>
      <c r="B31" s="22"/>
      <c r="C31" s="22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customHeight="1" spans="1:18">
      <c r="A32" s="22"/>
      <c r="B32" s="22"/>
      <c r="C32" s="22"/>
      <c r="D32" s="27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customHeight="1" spans="1:18">
      <c r="A33" s="22"/>
      <c r="B33" s="22"/>
      <c r="C33" s="22"/>
      <c r="D33" s="27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customHeight="1" spans="1:18">
      <c r="A34" s="22"/>
      <c r="B34" s="22"/>
      <c r="C34" s="22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customHeight="1" spans="1:18">
      <c r="A35" s="22"/>
      <c r="B35" s="22"/>
      <c r="C35" s="22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customHeight="1" spans="1:18">
      <c r="A36" s="22"/>
      <c r="B36" s="22"/>
      <c r="C36" s="22"/>
      <c r="D36" s="27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customHeight="1" spans="1:18">
      <c r="A37" s="22"/>
      <c r="B37" s="22"/>
      <c r="C37" s="22"/>
      <c r="D37" s="27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customHeight="1" spans="1:18">
      <c r="A38" s="22"/>
      <c r="B38" s="22"/>
      <c r="C38" s="22"/>
      <c r="D38" s="27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customHeight="1" spans="1:18">
      <c r="A39" s="22"/>
      <c r="B39" s="22"/>
      <c r="C39" s="22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customHeight="1" spans="1:18">
      <c r="A40" s="22"/>
      <c r="B40" s="22"/>
      <c r="C40" s="22"/>
      <c r="D40" s="27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1:7">
      <c r="A41" s="4" t="s">
        <v>239</v>
      </c>
      <c r="B41" s="4"/>
      <c r="C41" s="4"/>
      <c r="D41" s="4"/>
      <c r="E41" s="2"/>
      <c r="F41" s="2"/>
      <c r="G41" s="5"/>
    </row>
    <row r="42" ht="20.25" customHeight="1" spans="1:5">
      <c r="A42" s="6" t="s">
        <v>240</v>
      </c>
      <c r="B42" s="6"/>
      <c r="C42" s="6"/>
      <c r="D42" s="6"/>
      <c r="E42" s="6"/>
    </row>
    <row r="43" ht="21" customHeight="1" spans="1:5">
      <c r="A43" s="6" t="s">
        <v>255</v>
      </c>
      <c r="B43" s="6"/>
      <c r="C43" s="6"/>
      <c r="D43" s="6"/>
      <c r="E43" s="6"/>
    </row>
    <row r="44" spans="1:18">
      <c r="A44" s="7" t="s">
        <v>53</v>
      </c>
      <c r="B44" s="7" t="s">
        <v>54</v>
      </c>
      <c r="C44" s="7" t="s">
        <v>55</v>
      </c>
      <c r="D44" s="8" t="s">
        <v>56</v>
      </c>
      <c r="E44" s="8" t="s">
        <v>57</v>
      </c>
      <c r="F44" s="8" t="s">
        <v>58</v>
      </c>
      <c r="G44" s="9">
        <v>2564</v>
      </c>
      <c r="H44" s="9"/>
      <c r="I44" s="9"/>
      <c r="J44" s="9">
        <v>2565</v>
      </c>
      <c r="K44" s="9"/>
      <c r="L44" s="9"/>
      <c r="M44" s="9"/>
      <c r="N44" s="9"/>
      <c r="O44" s="9"/>
      <c r="P44" s="9"/>
      <c r="Q44" s="9"/>
      <c r="R44" s="9"/>
    </row>
    <row r="45" ht="45.05" spans="1:18">
      <c r="A45" s="7"/>
      <c r="B45" s="7"/>
      <c r="C45" s="7"/>
      <c r="D45" s="8"/>
      <c r="E45" s="8"/>
      <c r="F45" s="8"/>
      <c r="G45" s="10" t="s">
        <v>59</v>
      </c>
      <c r="H45" s="10" t="s">
        <v>60</v>
      </c>
      <c r="I45" s="10" t="s">
        <v>61</v>
      </c>
      <c r="J45" s="10" t="s">
        <v>62</v>
      </c>
      <c r="K45" s="10" t="s">
        <v>63</v>
      </c>
      <c r="L45" s="10" t="s">
        <v>64</v>
      </c>
      <c r="M45" s="10" t="s">
        <v>65</v>
      </c>
      <c r="N45" s="10" t="s">
        <v>66</v>
      </c>
      <c r="O45" s="10" t="s">
        <v>67</v>
      </c>
      <c r="P45" s="10" t="s">
        <v>68</v>
      </c>
      <c r="Q45" s="10" t="s">
        <v>69</v>
      </c>
      <c r="R45" s="10" t="s">
        <v>70</v>
      </c>
    </row>
    <row r="46" ht="59.25" customHeight="1" spans="1:18">
      <c r="A46" s="11">
        <v>1</v>
      </c>
      <c r="B46" s="12" t="s">
        <v>256</v>
      </c>
      <c r="C46" s="12" t="s">
        <v>257</v>
      </c>
      <c r="D46" s="13">
        <v>300000</v>
      </c>
      <c r="E46" s="11" t="s">
        <v>138</v>
      </c>
      <c r="F46" s="14" t="s">
        <v>258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ht="63" customHeight="1" spans="1:18">
      <c r="A47" s="11">
        <v>2</v>
      </c>
      <c r="B47" s="12" t="s">
        <v>259</v>
      </c>
      <c r="C47" s="12" t="s">
        <v>260</v>
      </c>
      <c r="D47" s="13">
        <v>30000</v>
      </c>
      <c r="E47" s="11" t="s">
        <v>138</v>
      </c>
      <c r="F47" s="14" t="s">
        <v>258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>
      <c r="A48" s="23" t="s">
        <v>261</v>
      </c>
      <c r="B48" s="24"/>
      <c r="C48" s="25"/>
      <c r="D48" s="26">
        <f>D46+D47</f>
        <v>330000</v>
      </c>
      <c r="E48" s="23" t="str">
        <f>BAHTTEXT(D48)</f>
        <v>สามแสนสามหมื่นบาทถ้วน</v>
      </c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/>
    </row>
    <row r="63" spans="1:18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7">
      <c r="A64" s="4" t="s">
        <v>239</v>
      </c>
      <c r="B64" s="4"/>
      <c r="C64" s="4"/>
      <c r="D64" s="4"/>
      <c r="E64" s="2"/>
      <c r="F64" s="2"/>
      <c r="G64" s="5"/>
    </row>
    <row r="65" spans="1:5">
      <c r="A65" s="6" t="s">
        <v>221</v>
      </c>
      <c r="B65" s="6"/>
      <c r="C65" s="6"/>
      <c r="D65" s="6"/>
      <c r="E65" s="6"/>
    </row>
    <row r="66" spans="1:5">
      <c r="A66" s="29" t="s">
        <v>262</v>
      </c>
      <c r="B66" s="29"/>
      <c r="C66" s="29"/>
      <c r="D66" s="29"/>
      <c r="E66" s="29"/>
    </row>
    <row r="67" spans="1:18">
      <c r="A67" s="7" t="s">
        <v>53</v>
      </c>
      <c r="B67" s="7" t="s">
        <v>54</v>
      </c>
      <c r="C67" s="7" t="s">
        <v>55</v>
      </c>
      <c r="D67" s="8" t="s">
        <v>56</v>
      </c>
      <c r="E67" s="8" t="s">
        <v>57</v>
      </c>
      <c r="F67" s="8" t="s">
        <v>58</v>
      </c>
      <c r="G67" s="9">
        <v>2564</v>
      </c>
      <c r="H67" s="9"/>
      <c r="I67" s="9"/>
      <c r="J67" s="9">
        <v>2565</v>
      </c>
      <c r="K67" s="9"/>
      <c r="L67" s="9"/>
      <c r="M67" s="9"/>
      <c r="N67" s="9"/>
      <c r="O67" s="9"/>
      <c r="P67" s="9"/>
      <c r="Q67" s="9"/>
      <c r="R67" s="9"/>
    </row>
    <row r="68" ht="45.05" spans="1:18">
      <c r="A68" s="7"/>
      <c r="B68" s="7"/>
      <c r="C68" s="7"/>
      <c r="D68" s="8"/>
      <c r="E68" s="8"/>
      <c r="F68" s="8"/>
      <c r="G68" s="10" t="s">
        <v>59</v>
      </c>
      <c r="H68" s="10" t="s">
        <v>60</v>
      </c>
      <c r="I68" s="10" t="s">
        <v>61</v>
      </c>
      <c r="J68" s="10" t="s">
        <v>62</v>
      </c>
      <c r="K68" s="10" t="s">
        <v>63</v>
      </c>
      <c r="L68" s="10" t="s">
        <v>64</v>
      </c>
      <c r="M68" s="10" t="s">
        <v>65</v>
      </c>
      <c r="N68" s="10" t="s">
        <v>66</v>
      </c>
      <c r="O68" s="10" t="s">
        <v>67</v>
      </c>
      <c r="P68" s="10" t="s">
        <v>68</v>
      </c>
      <c r="Q68" s="10" t="s">
        <v>69</v>
      </c>
      <c r="R68" s="10" t="s">
        <v>70</v>
      </c>
    </row>
    <row r="69" ht="78.75" customHeight="1" spans="1:18">
      <c r="A69" s="15">
        <v>1</v>
      </c>
      <c r="B69" s="12" t="s">
        <v>263</v>
      </c>
      <c r="C69" s="12" t="s">
        <v>264</v>
      </c>
      <c r="D69" s="13">
        <v>20000</v>
      </c>
      <c r="E69" s="14" t="s">
        <v>144</v>
      </c>
      <c r="F69" s="14" t="s">
        <v>34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>
      <c r="A70" s="30" t="s">
        <v>265</v>
      </c>
      <c r="B70" s="30"/>
      <c r="C70" s="30"/>
      <c r="D70" s="31">
        <f>D69</f>
        <v>20000</v>
      </c>
      <c r="E70" s="23" t="str">
        <f>BAHTTEXT(D70)</f>
        <v>สองหมื่นบาทถ้วน</v>
      </c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5"/>
    </row>
    <row r="71" spans="1:18">
      <c r="A71" s="32"/>
      <c r="B71" s="32"/>
      <c r="C71" s="32"/>
      <c r="D71" s="33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32"/>
      <c r="B72" s="32"/>
      <c r="C72" s="32"/>
      <c r="D72" s="33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</row>
    <row r="73" spans="1:18">
      <c r="A73" s="32"/>
      <c r="B73" s="32"/>
      <c r="C73" s="32"/>
      <c r="D73" s="33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32"/>
      <c r="B74" s="32"/>
      <c r="C74" s="32"/>
      <c r="D74" s="33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>
      <c r="A75" s="32"/>
      <c r="B75" s="32"/>
      <c r="C75" s="32"/>
      <c r="D75" s="33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32"/>
      <c r="B76" s="32"/>
      <c r="C76" s="32"/>
      <c r="D76" s="33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</row>
    <row r="77" spans="1:18">
      <c r="A77" s="32"/>
      <c r="B77" s="32"/>
      <c r="C77" s="32"/>
      <c r="D77" s="33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32"/>
      <c r="B78" s="32"/>
      <c r="C78" s="32"/>
      <c r="D78" s="33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</row>
    <row r="79" spans="1:18">
      <c r="A79" s="32"/>
      <c r="B79" s="32"/>
      <c r="C79" s="32"/>
      <c r="D79" s="33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32"/>
      <c r="B80" s="32"/>
      <c r="C80" s="32"/>
      <c r="D80" s="33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</row>
    <row r="81" spans="1:18">
      <c r="A81" s="32"/>
      <c r="B81" s="32"/>
      <c r="C81" s="32"/>
      <c r="D81" s="33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32"/>
      <c r="B82" s="32"/>
      <c r="C82" s="32"/>
      <c r="D82" s="33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</row>
    <row r="83" spans="1:18">
      <c r="A83" s="32"/>
      <c r="B83" s="32"/>
      <c r="C83" s="32"/>
      <c r="D83" s="33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32"/>
      <c r="B84" s="32"/>
      <c r="C84" s="32"/>
      <c r="D84" s="33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</row>
    <row r="85" spans="1:18">
      <c r="A85" s="32"/>
      <c r="B85" s="32"/>
      <c r="C85" s="32"/>
      <c r="D85" s="33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32"/>
      <c r="B86" s="32"/>
      <c r="C86" s="32"/>
      <c r="D86" s="33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</row>
    <row r="87" spans="1:18">
      <c r="A87" s="32"/>
      <c r="B87" s="32"/>
      <c r="C87" s="32"/>
      <c r="D87" s="33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21"/>
      <c r="B88" s="21"/>
      <c r="C88" s="21"/>
      <c r="D88" s="34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1:18">
      <c r="A89" s="21"/>
      <c r="B89" s="21"/>
      <c r="C89" s="21"/>
      <c r="D89" s="34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</sheetData>
  <mergeCells count="49">
    <mergeCell ref="A1:R1"/>
    <mergeCell ref="A2:R2"/>
    <mergeCell ref="A3:R3"/>
    <mergeCell ref="A5:E5"/>
    <mergeCell ref="A6:E6"/>
    <mergeCell ref="G7:I7"/>
    <mergeCell ref="J7:R7"/>
    <mergeCell ref="A13:R13"/>
    <mergeCell ref="G19:I19"/>
    <mergeCell ref="J19:R19"/>
    <mergeCell ref="A22:C22"/>
    <mergeCell ref="E22:R22"/>
    <mergeCell ref="A42:E42"/>
    <mergeCell ref="A43:E43"/>
    <mergeCell ref="G44:I44"/>
    <mergeCell ref="J44:R44"/>
    <mergeCell ref="A48:C48"/>
    <mergeCell ref="E48:R48"/>
    <mergeCell ref="A63:R63"/>
    <mergeCell ref="A65:E65"/>
    <mergeCell ref="A66:E66"/>
    <mergeCell ref="G67:I67"/>
    <mergeCell ref="J67:R67"/>
    <mergeCell ref="A70:C70"/>
    <mergeCell ref="E70:R70"/>
    <mergeCell ref="A7:A8"/>
    <mergeCell ref="A19:A20"/>
    <mergeCell ref="A44:A45"/>
    <mergeCell ref="A67:A68"/>
    <mergeCell ref="B7:B8"/>
    <mergeCell ref="B19:B20"/>
    <mergeCell ref="B44:B45"/>
    <mergeCell ref="B67:B68"/>
    <mergeCell ref="C7:C8"/>
    <mergeCell ref="C19:C20"/>
    <mergeCell ref="C44:C45"/>
    <mergeCell ref="C67:C68"/>
    <mergeCell ref="D7:D8"/>
    <mergeCell ref="D19:D20"/>
    <mergeCell ref="D44:D45"/>
    <mergeCell ref="D67:D68"/>
    <mergeCell ref="E7:E8"/>
    <mergeCell ref="E19:E20"/>
    <mergeCell ref="E44:E45"/>
    <mergeCell ref="E67:E68"/>
    <mergeCell ref="F7:F8"/>
    <mergeCell ref="F19:F20"/>
    <mergeCell ref="F44:F45"/>
    <mergeCell ref="F67:F68"/>
  </mergeCells>
  <pageMargins left="0.590551181102362" right="0.31496062992126" top="0.78740157480315" bottom="0.393700787401575" header="0.31496062992126" footer="0.31496062992126"/>
  <pageSetup paperSize="9" orientation="landscape"/>
  <headerFooter/>
  <colBreaks count="1" manualBreakCount="1">
    <brk id="18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view="pageLayout" zoomScaleNormal="100" workbookViewId="0">
      <selection activeCell="J9" sqref="J9"/>
    </sheetView>
  </sheetViews>
  <sheetFormatPr defaultColWidth="9" defaultRowHeight="19.5"/>
  <cols>
    <col min="1" max="1" width="3.42857142857143" style="1" customWidth="1"/>
    <col min="2" max="2" width="26" style="1" customWidth="1"/>
    <col min="3" max="3" width="28.8571428571429" style="1" customWidth="1"/>
    <col min="4" max="4" width="12" style="1" customWidth="1"/>
    <col min="5" max="5" width="11.5714285714286" style="1" customWidth="1"/>
    <col min="6" max="6" width="9.71428571428571" style="1" customWidth="1"/>
    <col min="7" max="18" width="3.14285714285714" style="1" customWidth="1"/>
    <col min="19" max="16384" width="9" style="1"/>
  </cols>
  <sheetData>
    <row r="1" spans="1:18">
      <c r="A1" s="2" t="s">
        <v>266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0.25" spans="1:7">
      <c r="A4" s="3" t="s">
        <v>267</v>
      </c>
      <c r="B4" s="4"/>
      <c r="C4" s="4"/>
      <c r="D4" s="4"/>
      <c r="E4" s="2"/>
      <c r="F4" s="2"/>
      <c r="G4" s="5"/>
    </row>
    <row r="5" spans="1:5">
      <c r="A5" s="6" t="s">
        <v>240</v>
      </c>
      <c r="B5" s="6"/>
      <c r="C5" s="6"/>
      <c r="D5" s="6"/>
      <c r="E5" s="6"/>
    </row>
    <row r="6" spans="1:5">
      <c r="A6" s="6" t="s">
        <v>241</v>
      </c>
      <c r="B6" s="6"/>
      <c r="C6" s="6"/>
      <c r="D6" s="6"/>
      <c r="E6" s="6"/>
    </row>
    <row r="7" spans="1:18">
      <c r="A7" s="7" t="s">
        <v>53</v>
      </c>
      <c r="B7" s="7" t="s">
        <v>268</v>
      </c>
      <c r="C7" s="7" t="s">
        <v>269</v>
      </c>
      <c r="D7" s="8" t="s">
        <v>56</v>
      </c>
      <c r="E7" s="8" t="s">
        <v>57</v>
      </c>
      <c r="F7" s="8" t="s">
        <v>58</v>
      </c>
      <c r="G7" s="9">
        <v>2564</v>
      </c>
      <c r="H7" s="9"/>
      <c r="I7" s="9"/>
      <c r="J7" s="9">
        <v>2565</v>
      </c>
      <c r="K7" s="9"/>
      <c r="L7" s="9"/>
      <c r="M7" s="9"/>
      <c r="N7" s="9"/>
      <c r="O7" s="9"/>
      <c r="P7" s="9"/>
      <c r="Q7" s="9"/>
      <c r="R7" s="9"/>
    </row>
    <row r="8" ht="45.05" spans="1:18">
      <c r="A8" s="7"/>
      <c r="B8" s="7"/>
      <c r="C8" s="7"/>
      <c r="D8" s="8"/>
      <c r="E8" s="8"/>
      <c r="F8" s="8"/>
      <c r="G8" s="10" t="s">
        <v>59</v>
      </c>
      <c r="H8" s="10" t="s">
        <v>60</v>
      </c>
      <c r="I8" s="10" t="s">
        <v>61</v>
      </c>
      <c r="J8" s="10" t="s">
        <v>62</v>
      </c>
      <c r="K8" s="10" t="s">
        <v>63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 t="s">
        <v>69</v>
      </c>
      <c r="R8" s="10" t="s">
        <v>70</v>
      </c>
    </row>
    <row r="9" ht="99.75" customHeight="1" spans="1:18">
      <c r="A9" s="11">
        <v>1</v>
      </c>
      <c r="B9" s="12" t="s">
        <v>270</v>
      </c>
      <c r="C9" s="12" t="s">
        <v>271</v>
      </c>
      <c r="D9" s="13">
        <v>25200</v>
      </c>
      <c r="E9" s="11" t="s">
        <v>106</v>
      </c>
      <c r="F9" s="14" t="s">
        <v>34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60.75" customHeight="1" spans="1:18">
      <c r="A10" s="11">
        <v>2</v>
      </c>
      <c r="B10" s="12" t="s">
        <v>272</v>
      </c>
      <c r="C10" s="12" t="s">
        <v>273</v>
      </c>
      <c r="D10" s="13">
        <v>58500</v>
      </c>
      <c r="E10" s="11" t="s">
        <v>106</v>
      </c>
      <c r="F10" s="14" t="s">
        <v>34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9" customHeight="1" spans="1:18">
      <c r="A11" s="16"/>
      <c r="B11" s="17"/>
      <c r="C11" s="17"/>
      <c r="D11" s="18"/>
      <c r="E11" s="16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ht="17.25" customHeight="1" spans="1:18">
      <c r="A12" s="16"/>
      <c r="B12" s="6" t="s">
        <v>102</v>
      </c>
      <c r="C12" s="6"/>
      <c r="D12" s="6"/>
      <c r="E12" s="6"/>
      <c r="F12" s="6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ht="20.25" customHeight="1" spans="1:18">
      <c r="A13" s="16"/>
      <c r="B13" s="6" t="s">
        <v>274</v>
      </c>
      <c r="C13" s="6"/>
      <c r="D13" s="6"/>
      <c r="E13" s="6"/>
      <c r="F13" s="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ht="18" customHeight="1" spans="1:18">
      <c r="A14" s="7" t="s">
        <v>53</v>
      </c>
      <c r="B14" s="7" t="s">
        <v>268</v>
      </c>
      <c r="C14" s="7" t="s">
        <v>269</v>
      </c>
      <c r="D14" s="8" t="s">
        <v>56</v>
      </c>
      <c r="E14" s="8" t="s">
        <v>57</v>
      </c>
      <c r="F14" s="8" t="s">
        <v>58</v>
      </c>
      <c r="G14" s="9">
        <v>2564</v>
      </c>
      <c r="H14" s="9"/>
      <c r="I14" s="9"/>
      <c r="J14" s="9">
        <v>2565</v>
      </c>
      <c r="K14" s="9"/>
      <c r="L14" s="9"/>
      <c r="M14" s="9"/>
      <c r="N14" s="9"/>
      <c r="O14" s="9"/>
      <c r="P14" s="9"/>
      <c r="Q14" s="9"/>
      <c r="R14" s="9"/>
    </row>
    <row r="15" ht="25.5" customHeight="1" spans="1:18">
      <c r="A15" s="7"/>
      <c r="B15" s="7"/>
      <c r="C15" s="7"/>
      <c r="D15" s="8"/>
      <c r="E15" s="8"/>
      <c r="F15" s="8"/>
      <c r="G15" s="10" t="s">
        <v>59</v>
      </c>
      <c r="H15" s="10" t="s">
        <v>60</v>
      </c>
      <c r="I15" s="10" t="s">
        <v>61</v>
      </c>
      <c r="J15" s="10" t="s">
        <v>62</v>
      </c>
      <c r="K15" s="10" t="s">
        <v>63</v>
      </c>
      <c r="L15" s="10" t="s">
        <v>64</v>
      </c>
      <c r="M15" s="10" t="s">
        <v>65</v>
      </c>
      <c r="N15" s="10" t="s">
        <v>66</v>
      </c>
      <c r="O15" s="10" t="s">
        <v>67</v>
      </c>
      <c r="P15" s="10" t="s">
        <v>68</v>
      </c>
      <c r="Q15" s="10" t="s">
        <v>69</v>
      </c>
      <c r="R15" s="10" t="s">
        <v>70</v>
      </c>
    </row>
    <row r="16" ht="42.75" customHeight="1" spans="1:18">
      <c r="A16" s="11">
        <v>1</v>
      </c>
      <c r="B16" s="12" t="s">
        <v>270</v>
      </c>
      <c r="C16" s="12" t="s">
        <v>275</v>
      </c>
      <c r="D16" s="13">
        <v>3200</v>
      </c>
      <c r="E16" s="11" t="s">
        <v>106</v>
      </c>
      <c r="F16" s="14" t="s">
        <v>107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ht="9.75" customHeight="1" spans="1:18">
      <c r="A17" s="16"/>
      <c r="B17" s="17"/>
      <c r="C17" s="17"/>
      <c r="D17" s="18"/>
      <c r="E17" s="16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ht="9.75" customHeight="1" spans="1:18">
      <c r="A18" s="16"/>
      <c r="B18" s="17"/>
      <c r="C18" s="17"/>
      <c r="D18" s="18"/>
      <c r="E18" s="16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customHeight="1" spans="1:18">
      <c r="A19" s="16"/>
      <c r="B19" s="17"/>
      <c r="C19" s="17"/>
      <c r="D19" s="18"/>
      <c r="E19" s="16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ht="21" customHeight="1" spans="1:18">
      <c r="A20" s="16"/>
      <c r="B20" s="17"/>
      <c r="C20" s="17"/>
      <c r="D20" s="18"/>
      <c r="E20" s="16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customHeight="1" spans="1:18">
      <c r="A21" s="16"/>
      <c r="B21" s="17"/>
      <c r="C21" s="17"/>
      <c r="D21" s="18"/>
      <c r="E21" s="16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ht="20.25" customHeight="1" spans="1:18">
      <c r="A22" s="16"/>
      <c r="B22" s="17"/>
      <c r="C22" s="17"/>
      <c r="D22" s="18"/>
      <c r="E22" s="16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customHeight="1" spans="1:18">
      <c r="A23" s="16"/>
      <c r="B23" s="6" t="s">
        <v>51</v>
      </c>
      <c r="C23" s="6"/>
      <c r="D23" s="6"/>
      <c r="E23" s="6"/>
      <c r="F23" s="6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customHeight="1" spans="1:18">
      <c r="A24" s="16"/>
      <c r="B24" s="6" t="s">
        <v>276</v>
      </c>
      <c r="C24" s="6"/>
      <c r="D24" s="6"/>
      <c r="E24" s="6"/>
      <c r="F24" s="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customHeight="1" spans="1:18">
      <c r="A25" s="7" t="s">
        <v>53</v>
      </c>
      <c r="B25" s="7" t="s">
        <v>268</v>
      </c>
      <c r="C25" s="7" t="s">
        <v>269</v>
      </c>
      <c r="D25" s="8" t="s">
        <v>56</v>
      </c>
      <c r="E25" s="8" t="s">
        <v>57</v>
      </c>
      <c r="F25" s="8" t="s">
        <v>58</v>
      </c>
      <c r="G25" s="9">
        <v>2564</v>
      </c>
      <c r="H25" s="9"/>
      <c r="I25" s="9"/>
      <c r="J25" s="9">
        <v>2565</v>
      </c>
      <c r="K25" s="9"/>
      <c r="L25" s="9"/>
      <c r="M25" s="9"/>
      <c r="N25" s="9"/>
      <c r="O25" s="9"/>
      <c r="P25" s="9"/>
      <c r="Q25" s="9"/>
      <c r="R25" s="9"/>
    </row>
    <row r="26" customHeight="1" spans="1:18">
      <c r="A26" s="7"/>
      <c r="B26" s="7"/>
      <c r="C26" s="7"/>
      <c r="D26" s="8"/>
      <c r="E26" s="8"/>
      <c r="F26" s="8"/>
      <c r="G26" s="10" t="s">
        <v>59</v>
      </c>
      <c r="H26" s="10" t="s">
        <v>60</v>
      </c>
      <c r="I26" s="10" t="s">
        <v>61</v>
      </c>
      <c r="J26" s="10" t="s">
        <v>62</v>
      </c>
      <c r="K26" s="10" t="s">
        <v>63</v>
      </c>
      <c r="L26" s="10" t="s">
        <v>64</v>
      </c>
      <c r="M26" s="10" t="s">
        <v>65</v>
      </c>
      <c r="N26" s="10" t="s">
        <v>66</v>
      </c>
      <c r="O26" s="10" t="s">
        <v>67</v>
      </c>
      <c r="P26" s="10" t="s">
        <v>68</v>
      </c>
      <c r="Q26" s="10" t="s">
        <v>69</v>
      </c>
      <c r="R26" s="10" t="s">
        <v>70</v>
      </c>
    </row>
    <row r="27" ht="86.25" customHeight="1" spans="1:18">
      <c r="A27" s="11">
        <v>1</v>
      </c>
      <c r="B27" s="12" t="s">
        <v>270</v>
      </c>
      <c r="C27" s="12" t="s">
        <v>277</v>
      </c>
      <c r="D27" s="13">
        <v>10400</v>
      </c>
      <c r="E27" s="11" t="s">
        <v>106</v>
      </c>
      <c r="F27" s="14" t="s">
        <v>12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customHeight="1" spans="1:18">
      <c r="A28" s="16"/>
      <c r="B28" s="17"/>
      <c r="C28" s="17"/>
      <c r="D28" s="18"/>
      <c r="E28" s="16"/>
      <c r="F28" s="19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customHeight="1" spans="1:18">
      <c r="A29" s="16"/>
      <c r="B29" s="17"/>
      <c r="C29" s="17"/>
      <c r="D29" s="18"/>
      <c r="E29" s="16"/>
      <c r="F29" s="1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customHeight="1" spans="1:18">
      <c r="A30" s="16"/>
      <c r="B30" s="17"/>
      <c r="C30" s="17"/>
      <c r="D30" s="18"/>
      <c r="E30" s="16"/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customHeight="1" spans="1:18">
      <c r="A31" s="16"/>
      <c r="B31" s="17"/>
      <c r="C31" s="17"/>
      <c r="D31" s="18"/>
      <c r="E31" s="16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customHeight="1" spans="1:18">
      <c r="A32" s="16"/>
      <c r="B32" s="17"/>
      <c r="C32" s="17"/>
      <c r="D32" s="18"/>
      <c r="E32" s="16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customHeight="1" spans="1:18">
      <c r="A33" s="16"/>
      <c r="B33" s="17"/>
      <c r="C33" s="17"/>
      <c r="D33" s="18"/>
      <c r="E33" s="16"/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customHeight="1" spans="1:18">
      <c r="A34" s="16"/>
      <c r="B34" s="17"/>
      <c r="C34" s="17"/>
      <c r="D34" s="18"/>
      <c r="E34" s="16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customHeight="1" spans="1:18">
      <c r="A35" s="16"/>
      <c r="B35" s="17"/>
      <c r="C35" s="17"/>
      <c r="D35" s="18"/>
      <c r="E35" s="16"/>
      <c r="F35" s="19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customHeight="1" spans="1:18">
      <c r="A36" s="16"/>
      <c r="B36" s="17"/>
      <c r="C36" s="17"/>
      <c r="D36" s="18"/>
      <c r="E36" s="16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customHeight="1" spans="1:18">
      <c r="A37" s="16"/>
      <c r="B37" s="17"/>
      <c r="C37" s="17"/>
      <c r="D37" s="18"/>
      <c r="E37" s="16"/>
      <c r="F37" s="19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customHeight="1" spans="1:18">
      <c r="A38" s="16"/>
      <c r="B38" s="17"/>
      <c r="C38" s="17"/>
      <c r="D38" s="18"/>
      <c r="E38" s="16"/>
      <c r="F38" s="19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customHeight="1" spans="1:18">
      <c r="A39" s="16"/>
      <c r="B39" s="17"/>
      <c r="C39" s="17"/>
      <c r="D39" s="18"/>
      <c r="E39" s="16"/>
      <c r="F39" s="1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  <row r="40" customHeight="1" spans="1:18">
      <c r="A40" s="16"/>
      <c r="B40" s="17"/>
      <c r="C40" s="17"/>
      <c r="D40" s="18"/>
      <c r="E40" s="16"/>
      <c r="F40" s="19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</row>
    <row r="41" customHeight="1" spans="1:18">
      <c r="A41" s="16"/>
      <c r="B41" s="17"/>
      <c r="C41" s="17"/>
      <c r="D41" s="18"/>
      <c r="E41" s="16"/>
      <c r="F41" s="19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customHeight="1" spans="1:18">
      <c r="A42" s="16"/>
      <c r="B42" s="17"/>
      <c r="C42" s="17"/>
      <c r="D42" s="18"/>
      <c r="E42" s="16"/>
      <c r="F42" s="19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customHeight="1" spans="1:18">
      <c r="A43" s="16"/>
      <c r="B43" s="17"/>
      <c r="C43" s="17"/>
      <c r="D43" s="18"/>
      <c r="E43" s="16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customHeight="1" spans="1:18">
      <c r="A44" s="16"/>
      <c r="B44" s="17"/>
      <c r="C44" s="17"/>
      <c r="D44" s="18"/>
      <c r="E44" s="16"/>
      <c r="F44" s="19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customHeight="1" spans="1:18">
      <c r="A45" s="16"/>
      <c r="B45" s="17"/>
      <c r="C45" s="17"/>
      <c r="D45" s="18"/>
      <c r="E45" s="16"/>
      <c r="F45" s="19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customHeight="1" spans="1:18">
      <c r="A46" s="16"/>
      <c r="B46" s="17"/>
      <c r="C46" s="17"/>
      <c r="D46" s="18"/>
      <c r="E46" s="16"/>
      <c r="F46" s="19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customHeight="1" spans="1:18">
      <c r="A47" s="16"/>
      <c r="B47" s="17"/>
      <c r="C47" s="17"/>
      <c r="D47" s="18"/>
      <c r="E47" s="16"/>
      <c r="F47" s="19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customHeight="1" spans="1:18">
      <c r="A48" s="3" t="s">
        <v>278</v>
      </c>
      <c r="B48" s="4"/>
      <c r="C48" s="17"/>
      <c r="D48" s="18"/>
      <c r="E48" s="16"/>
      <c r="F48" s="19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5">
      <c r="A49" s="6" t="s">
        <v>240</v>
      </c>
      <c r="B49" s="6"/>
      <c r="C49" s="6"/>
      <c r="D49" s="6"/>
      <c r="E49" s="6"/>
    </row>
    <row r="50" spans="1:5">
      <c r="A50" s="6" t="s">
        <v>279</v>
      </c>
      <c r="B50" s="6"/>
      <c r="C50" s="6"/>
      <c r="D50" s="6"/>
      <c r="E50" s="6"/>
    </row>
    <row r="51" spans="1:18">
      <c r="A51" s="7" t="s">
        <v>53</v>
      </c>
      <c r="B51" s="7" t="s">
        <v>268</v>
      </c>
      <c r="C51" s="7" t="s">
        <v>269</v>
      </c>
      <c r="D51" s="8" t="s">
        <v>56</v>
      </c>
      <c r="E51" s="8" t="s">
        <v>57</v>
      </c>
      <c r="F51" s="8" t="s">
        <v>58</v>
      </c>
      <c r="G51" s="9">
        <v>2564</v>
      </c>
      <c r="H51" s="9"/>
      <c r="I51" s="9"/>
      <c r="J51" s="9">
        <v>2565</v>
      </c>
      <c r="K51" s="9"/>
      <c r="L51" s="9"/>
      <c r="M51" s="9"/>
      <c r="N51" s="9"/>
      <c r="O51" s="9"/>
      <c r="P51" s="9"/>
      <c r="Q51" s="9"/>
      <c r="R51" s="9"/>
    </row>
    <row r="52" ht="45.05" spans="1:18">
      <c r="A52" s="7"/>
      <c r="B52" s="7"/>
      <c r="C52" s="7"/>
      <c r="D52" s="8"/>
      <c r="E52" s="8"/>
      <c r="F52" s="8"/>
      <c r="G52" s="10" t="s">
        <v>59</v>
      </c>
      <c r="H52" s="10" t="s">
        <v>60</v>
      </c>
      <c r="I52" s="10" t="s">
        <v>61</v>
      </c>
      <c r="J52" s="10" t="s">
        <v>62</v>
      </c>
      <c r="K52" s="10" t="s">
        <v>63</v>
      </c>
      <c r="L52" s="10" t="s">
        <v>64</v>
      </c>
      <c r="M52" s="10" t="s">
        <v>65</v>
      </c>
      <c r="N52" s="10" t="s">
        <v>66</v>
      </c>
      <c r="O52" s="10" t="s">
        <v>67</v>
      </c>
      <c r="P52" s="10" t="s">
        <v>68</v>
      </c>
      <c r="Q52" s="10" t="s">
        <v>69</v>
      </c>
      <c r="R52" s="10" t="s">
        <v>70</v>
      </c>
    </row>
    <row r="53" ht="78" spans="1:18">
      <c r="A53" s="11">
        <v>1</v>
      </c>
      <c r="B53" s="12" t="s">
        <v>280</v>
      </c>
      <c r="C53" s="12" t="s">
        <v>281</v>
      </c>
      <c r="D53" s="13">
        <v>15000</v>
      </c>
      <c r="E53" s="11" t="s">
        <v>106</v>
      </c>
      <c r="F53" s="14" t="s">
        <v>34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ht="13.5" customHeight="1" spans="1:1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</row>
    <row r="55" spans="1:5">
      <c r="A55" s="6" t="s">
        <v>102</v>
      </c>
      <c r="B55" s="6"/>
      <c r="C55" s="6"/>
      <c r="D55" s="6"/>
      <c r="E55" s="6"/>
    </row>
    <row r="56" spans="1:5">
      <c r="A56" s="6" t="s">
        <v>274</v>
      </c>
      <c r="B56" s="6"/>
      <c r="C56" s="6"/>
      <c r="D56" s="6"/>
      <c r="E56" s="6"/>
    </row>
    <row r="57" spans="1:18">
      <c r="A57" s="7" t="s">
        <v>53</v>
      </c>
      <c r="B57" s="7" t="s">
        <v>268</v>
      </c>
      <c r="C57" s="7" t="s">
        <v>269</v>
      </c>
      <c r="D57" s="8" t="s">
        <v>56</v>
      </c>
      <c r="E57" s="8" t="s">
        <v>57</v>
      </c>
      <c r="F57" s="8" t="s">
        <v>58</v>
      </c>
      <c r="G57" s="9">
        <v>2564</v>
      </c>
      <c r="H57" s="9"/>
      <c r="I57" s="9"/>
      <c r="J57" s="9">
        <v>2565</v>
      </c>
      <c r="K57" s="9"/>
      <c r="L57" s="9"/>
      <c r="M57" s="9"/>
      <c r="N57" s="9"/>
      <c r="O57" s="9"/>
      <c r="P57" s="9"/>
      <c r="Q57" s="9"/>
      <c r="R57" s="9"/>
    </row>
    <row r="58" ht="45.05" spans="1:18">
      <c r="A58" s="7"/>
      <c r="B58" s="7"/>
      <c r="C58" s="7"/>
      <c r="D58" s="8"/>
      <c r="E58" s="8"/>
      <c r="F58" s="8"/>
      <c r="G58" s="10" t="s">
        <v>59</v>
      </c>
      <c r="H58" s="10" t="s">
        <v>60</v>
      </c>
      <c r="I58" s="10" t="s">
        <v>61</v>
      </c>
      <c r="J58" s="10" t="s">
        <v>62</v>
      </c>
      <c r="K58" s="10" t="s">
        <v>63</v>
      </c>
      <c r="L58" s="10" t="s">
        <v>64</v>
      </c>
      <c r="M58" s="10" t="s">
        <v>65</v>
      </c>
      <c r="N58" s="10" t="s">
        <v>66</v>
      </c>
      <c r="O58" s="10" t="s">
        <v>67</v>
      </c>
      <c r="P58" s="10" t="s">
        <v>68</v>
      </c>
      <c r="Q58" s="10" t="s">
        <v>69</v>
      </c>
      <c r="R58" s="10" t="s">
        <v>70</v>
      </c>
    </row>
    <row r="59" ht="78" spans="1:18">
      <c r="A59" s="11">
        <v>1</v>
      </c>
      <c r="B59" s="12" t="s">
        <v>282</v>
      </c>
      <c r="C59" s="12" t="s">
        <v>283</v>
      </c>
      <c r="D59" s="13">
        <v>22000</v>
      </c>
      <c r="E59" s="11" t="s">
        <v>106</v>
      </c>
      <c r="F59" s="14" t="s">
        <v>107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ht="77.25" spans="1:18">
      <c r="A60" s="11">
        <v>2</v>
      </c>
      <c r="B60" s="12" t="s">
        <v>284</v>
      </c>
      <c r="C60" s="12" t="s">
        <v>285</v>
      </c>
      <c r="D60" s="13">
        <v>4300</v>
      </c>
      <c r="E60" s="11" t="s">
        <v>106</v>
      </c>
      <c r="F60" s="14" t="s">
        <v>107</v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ht="58.5" spans="1:18">
      <c r="A61" s="11">
        <v>3</v>
      </c>
      <c r="B61" s="12" t="s">
        <v>286</v>
      </c>
      <c r="C61" s="12" t="s">
        <v>287</v>
      </c>
      <c r="D61" s="13">
        <v>7500</v>
      </c>
      <c r="E61" s="11" t="s">
        <v>106</v>
      </c>
      <c r="F61" s="14" t="s">
        <v>107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</row>
    <row r="63" spans="1:18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</row>
    <row r="64" spans="1:18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</row>
    <row r="65" spans="1:18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</row>
    <row r="66" spans="1:18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</row>
    <row r="67" spans="1:18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</row>
    <row r="68" spans="1:1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</row>
    <row r="69" spans="1:5">
      <c r="A69" s="6" t="s">
        <v>51</v>
      </c>
      <c r="B69" s="6"/>
      <c r="C69" s="6"/>
      <c r="D69" s="6"/>
      <c r="E69" s="6"/>
    </row>
    <row r="70" spans="1:5">
      <c r="A70" s="6" t="s">
        <v>276</v>
      </c>
      <c r="B70" s="6"/>
      <c r="C70" s="6"/>
      <c r="D70" s="6"/>
      <c r="E70" s="6"/>
    </row>
    <row r="71" spans="1:18">
      <c r="A71" s="7" t="s">
        <v>53</v>
      </c>
      <c r="B71" s="7" t="s">
        <v>268</v>
      </c>
      <c r="C71" s="7" t="s">
        <v>269</v>
      </c>
      <c r="D71" s="8" t="s">
        <v>56</v>
      </c>
      <c r="E71" s="8" t="s">
        <v>57</v>
      </c>
      <c r="F71" s="8" t="s">
        <v>58</v>
      </c>
      <c r="G71" s="9">
        <v>2564</v>
      </c>
      <c r="H71" s="9"/>
      <c r="I71" s="9"/>
      <c r="J71" s="9">
        <v>2565</v>
      </c>
      <c r="K71" s="9"/>
      <c r="L71" s="9"/>
      <c r="M71" s="9"/>
      <c r="N71" s="9"/>
      <c r="O71" s="9"/>
      <c r="P71" s="9"/>
      <c r="Q71" s="9"/>
      <c r="R71" s="9"/>
    </row>
    <row r="72" ht="45.05" spans="1:18">
      <c r="A72" s="7"/>
      <c r="B72" s="7"/>
      <c r="C72" s="7"/>
      <c r="D72" s="8"/>
      <c r="E72" s="8"/>
      <c r="F72" s="8"/>
      <c r="G72" s="10" t="s">
        <v>59</v>
      </c>
      <c r="H72" s="10" t="s">
        <v>60</v>
      </c>
      <c r="I72" s="10" t="s">
        <v>61</v>
      </c>
      <c r="J72" s="10" t="s">
        <v>62</v>
      </c>
      <c r="K72" s="10" t="s">
        <v>63</v>
      </c>
      <c r="L72" s="10" t="s">
        <v>64</v>
      </c>
      <c r="M72" s="10" t="s">
        <v>65</v>
      </c>
      <c r="N72" s="10" t="s">
        <v>66</v>
      </c>
      <c r="O72" s="10" t="s">
        <v>67</v>
      </c>
      <c r="P72" s="10" t="s">
        <v>68</v>
      </c>
      <c r="Q72" s="10" t="s">
        <v>69</v>
      </c>
      <c r="R72" s="10" t="s">
        <v>70</v>
      </c>
    </row>
    <row r="73" ht="97.5" spans="1:18">
      <c r="A73" s="11">
        <v>1</v>
      </c>
      <c r="B73" s="12" t="s">
        <v>282</v>
      </c>
      <c r="C73" s="12" t="s">
        <v>288</v>
      </c>
      <c r="D73" s="13">
        <v>23000</v>
      </c>
      <c r="E73" s="11" t="s">
        <v>106</v>
      </c>
      <c r="F73" s="14" t="s">
        <v>12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ht="78" spans="1:18">
      <c r="A74" s="11">
        <v>2</v>
      </c>
      <c r="B74" s="12" t="s">
        <v>284</v>
      </c>
      <c r="C74" s="12" t="s">
        <v>289</v>
      </c>
      <c r="D74" s="13">
        <v>10000</v>
      </c>
      <c r="E74" s="11" t="s">
        <v>106</v>
      </c>
      <c r="F74" s="14" t="s">
        <v>12</v>
      </c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</row>
    <row r="76" spans="1:18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</row>
    <row r="77" spans="1:18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</row>
    <row r="78" spans="1:1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</row>
    <row r="79" spans="1:18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</row>
    <row r="80" spans="1:18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</row>
    <row r="81" spans="1:18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</row>
    <row r="82" spans="1:18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</row>
    <row r="83" spans="1:18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  <row r="84" spans="1:18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1:18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</row>
    <row r="86" spans="1:18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</row>
    <row r="87" spans="1:18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</row>
    <row r="88" spans="1:1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</row>
    <row r="89" spans="1:18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1:18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1:18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</row>
    <row r="92" spans="1:18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</row>
    <row r="93" ht="20.25" spans="1:7">
      <c r="A93" s="3" t="s">
        <v>290</v>
      </c>
      <c r="B93" s="4"/>
      <c r="C93" s="4"/>
      <c r="D93" s="4"/>
      <c r="E93" s="2"/>
      <c r="F93" s="2"/>
      <c r="G93" s="5"/>
    </row>
    <row r="94" spans="1:5">
      <c r="A94" s="6" t="s">
        <v>51</v>
      </c>
      <c r="B94" s="6"/>
      <c r="C94" s="6"/>
      <c r="D94" s="6"/>
      <c r="E94" s="6"/>
    </row>
    <row r="95" spans="1:5">
      <c r="A95" s="6" t="s">
        <v>276</v>
      </c>
      <c r="B95" s="6"/>
      <c r="C95" s="6"/>
      <c r="D95" s="6"/>
      <c r="E95" s="6"/>
    </row>
    <row r="96" spans="1:18">
      <c r="A96" s="7" t="s">
        <v>53</v>
      </c>
      <c r="B96" s="7" t="s">
        <v>268</v>
      </c>
      <c r="C96" s="7" t="s">
        <v>269</v>
      </c>
      <c r="D96" s="8" t="s">
        <v>56</v>
      </c>
      <c r="E96" s="8" t="s">
        <v>57</v>
      </c>
      <c r="F96" s="8" t="s">
        <v>58</v>
      </c>
      <c r="G96" s="9">
        <v>2564</v>
      </c>
      <c r="H96" s="9"/>
      <c r="I96" s="9"/>
      <c r="J96" s="9">
        <v>2565</v>
      </c>
      <c r="K96" s="9"/>
      <c r="L96" s="9"/>
      <c r="M96" s="9"/>
      <c r="N96" s="9"/>
      <c r="O96" s="9"/>
      <c r="P96" s="9"/>
      <c r="Q96" s="9"/>
      <c r="R96" s="9"/>
    </row>
    <row r="97" ht="45.05" spans="1:18">
      <c r="A97" s="7"/>
      <c r="B97" s="7"/>
      <c r="C97" s="7"/>
      <c r="D97" s="8"/>
      <c r="E97" s="8"/>
      <c r="F97" s="8"/>
      <c r="G97" s="10" t="s">
        <v>59</v>
      </c>
      <c r="H97" s="10" t="s">
        <v>60</v>
      </c>
      <c r="I97" s="10" t="s">
        <v>61</v>
      </c>
      <c r="J97" s="10" t="s">
        <v>62</v>
      </c>
      <c r="K97" s="10" t="s">
        <v>63</v>
      </c>
      <c r="L97" s="10" t="s">
        <v>64</v>
      </c>
      <c r="M97" s="10" t="s">
        <v>65</v>
      </c>
      <c r="N97" s="10" t="s">
        <v>66</v>
      </c>
      <c r="O97" s="10" t="s">
        <v>67</v>
      </c>
      <c r="P97" s="10" t="s">
        <v>68</v>
      </c>
      <c r="Q97" s="10" t="s">
        <v>69</v>
      </c>
      <c r="R97" s="10" t="s">
        <v>70</v>
      </c>
    </row>
    <row r="98" ht="97.5" spans="1:18">
      <c r="A98" s="11">
        <v>1</v>
      </c>
      <c r="B98" s="12" t="s">
        <v>291</v>
      </c>
      <c r="C98" s="12" t="s">
        <v>292</v>
      </c>
      <c r="D98" s="13">
        <v>61000</v>
      </c>
      <c r="E98" s="11" t="s">
        <v>106</v>
      </c>
      <c r="F98" s="14" t="s">
        <v>12</v>
      </c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</row>
    <row r="99" spans="1:18">
      <c r="A99" s="16"/>
      <c r="B99" s="17"/>
      <c r="C99" s="17"/>
      <c r="D99" s="18"/>
      <c r="E99" s="20"/>
      <c r="F99" s="19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</row>
    <row r="100" spans="1:18">
      <c r="A100" s="16"/>
      <c r="B100" s="17"/>
      <c r="C100" s="17"/>
      <c r="D100" s="18"/>
      <c r="E100" s="20"/>
      <c r="F100" s="19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</row>
    <row r="101" spans="1:18">
      <c r="A101" s="16"/>
      <c r="B101" s="17"/>
      <c r="C101" s="17"/>
      <c r="D101" s="18"/>
      <c r="E101" s="20"/>
      <c r="F101" s="19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>
      <c r="A102" s="16"/>
      <c r="B102" s="17"/>
      <c r="C102" s="17"/>
      <c r="D102" s="18"/>
      <c r="E102" s="20"/>
      <c r="F102" s="19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>
      <c r="A103" s="16"/>
      <c r="B103" s="17"/>
      <c r="C103" s="17"/>
      <c r="D103" s="18"/>
      <c r="E103" s="20"/>
      <c r="F103" s="19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</row>
    <row r="104" spans="1:18">
      <c r="A104" s="16"/>
      <c r="B104" s="17"/>
      <c r="C104" s="17"/>
      <c r="D104" s="18"/>
      <c r="E104" s="20"/>
      <c r="F104" s="19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>
      <c r="A105" s="16"/>
      <c r="B105" s="17"/>
      <c r="C105" s="17"/>
      <c r="D105" s="18"/>
      <c r="E105" s="20"/>
      <c r="F105" s="19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8">
      <c r="A106" s="16"/>
      <c r="B106" s="17"/>
      <c r="C106" s="17"/>
      <c r="D106" s="18"/>
      <c r="E106" s="20"/>
      <c r="F106" s="19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>
      <c r="A107" s="16"/>
      <c r="B107" s="17"/>
      <c r="C107" s="17"/>
      <c r="D107" s="18"/>
      <c r="E107" s="20"/>
      <c r="F107" s="19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</row>
    <row r="108" spans="1:18">
      <c r="A108" s="16"/>
      <c r="B108" s="17"/>
      <c r="C108" s="17"/>
      <c r="D108" s="18"/>
      <c r="E108" s="20"/>
      <c r="F108" s="19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</row>
    <row r="109" spans="1:18">
      <c r="A109" s="16"/>
      <c r="B109" s="17"/>
      <c r="C109" s="17"/>
      <c r="D109" s="18"/>
      <c r="E109" s="20"/>
      <c r="F109" s="19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</row>
    <row r="110" spans="1:18">
      <c r="A110" s="16"/>
      <c r="B110" s="17"/>
      <c r="C110" s="17"/>
      <c r="D110" s="18"/>
      <c r="E110" s="20"/>
      <c r="F110" s="19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</row>
    <row r="111" spans="1:18">
      <c r="A111" s="16"/>
      <c r="B111" s="17"/>
      <c r="C111" s="17"/>
      <c r="D111" s="18"/>
      <c r="E111" s="20"/>
      <c r="F111" s="19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</row>
    <row r="112" spans="1:18">
      <c r="A112" s="16"/>
      <c r="B112" s="17"/>
      <c r="C112" s="17"/>
      <c r="D112" s="18"/>
      <c r="E112" s="20"/>
      <c r="F112" s="19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</row>
    <row r="113" spans="1:18">
      <c r="A113" s="16"/>
      <c r="B113" s="17"/>
      <c r="C113" s="17"/>
      <c r="D113" s="18"/>
      <c r="E113" s="20"/>
      <c r="F113" s="19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</row>
    <row r="114" spans="1:18">
      <c r="A114" s="16"/>
      <c r="B114" s="17"/>
      <c r="C114" s="17"/>
      <c r="D114" s="18"/>
      <c r="E114" s="20"/>
      <c r="F114" s="19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</row>
    <row r="115" spans="1:18">
      <c r="A115" s="16"/>
      <c r="B115" s="17"/>
      <c r="C115" s="17"/>
      <c r="D115" s="18"/>
      <c r="E115" s="20"/>
      <c r="F115" s="19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>
      <c r="A116" s="16"/>
      <c r="B116" s="17"/>
      <c r="C116" s="17"/>
      <c r="D116" s="18"/>
      <c r="E116" s="20"/>
      <c r="F116" s="19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ht="18" customHeight="1" spans="1:18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</row>
    <row r="118" spans="1:18">
      <c r="A118" s="16" t="s">
        <v>139</v>
      </c>
      <c r="B118" s="17"/>
      <c r="C118" s="17"/>
      <c r="D118" s="18"/>
      <c r="E118" s="20"/>
      <c r="F118" s="19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18">
      <c r="A119" s="16"/>
      <c r="B119" s="17"/>
      <c r="C119" s="17"/>
      <c r="D119" s="18"/>
      <c r="E119" s="20"/>
      <c r="F119" s="19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18">
      <c r="A120" s="16"/>
      <c r="B120" s="17"/>
      <c r="C120" s="17"/>
      <c r="D120" s="18"/>
      <c r="E120" s="20"/>
      <c r="F120" s="19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18">
      <c r="A121" s="16"/>
      <c r="B121" s="17"/>
      <c r="C121" s="17"/>
      <c r="D121" s="18"/>
      <c r="E121" s="20"/>
      <c r="F121" s="19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18">
      <c r="A122" s="16"/>
      <c r="B122" s="17"/>
      <c r="C122" s="17"/>
      <c r="D122" s="18"/>
      <c r="E122" s="20"/>
      <c r="F122" s="19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18">
      <c r="A123" s="16"/>
      <c r="B123" s="17"/>
      <c r="C123" s="17"/>
      <c r="D123" s="18"/>
      <c r="E123" s="20"/>
      <c r="F123" s="19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18">
      <c r="A124" s="16"/>
      <c r="B124" s="17"/>
      <c r="C124" s="17"/>
      <c r="D124" s="18"/>
      <c r="E124" s="20"/>
      <c r="F124" s="19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18">
      <c r="A125" s="16"/>
      <c r="B125" s="17"/>
      <c r="C125" s="17"/>
      <c r="D125" s="18"/>
      <c r="E125" s="20"/>
      <c r="F125" s="19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18">
      <c r="A126" s="16"/>
      <c r="B126" s="17"/>
      <c r="C126" s="17"/>
      <c r="D126" s="18"/>
      <c r="E126" s="20"/>
      <c r="F126" s="19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>
      <c r="A127" s="16"/>
      <c r="B127" s="17"/>
      <c r="C127" s="17"/>
      <c r="D127" s="18"/>
      <c r="E127" s="20"/>
      <c r="F127" s="19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>
      <c r="A128" s="16"/>
      <c r="B128" s="17"/>
      <c r="C128" s="17"/>
      <c r="D128" s="18"/>
      <c r="E128" s="20"/>
      <c r="F128" s="19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>
      <c r="A129" s="16"/>
      <c r="B129" s="17"/>
      <c r="C129" s="17"/>
      <c r="D129" s="18"/>
      <c r="E129" s="20"/>
      <c r="F129" s="19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>
      <c r="A130" s="16"/>
      <c r="B130" s="17"/>
      <c r="C130" s="17"/>
      <c r="D130" s="18"/>
      <c r="E130" s="20"/>
      <c r="F130" s="19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>
      <c r="A131" s="16"/>
      <c r="B131" s="17"/>
      <c r="C131" s="17"/>
      <c r="D131" s="18"/>
      <c r="E131" s="20"/>
      <c r="F131" s="19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>
      <c r="A132" s="16"/>
      <c r="B132" s="17"/>
      <c r="C132" s="17"/>
      <c r="D132" s="18"/>
      <c r="E132" s="20"/>
      <c r="F132" s="19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>
      <c r="A133" s="16"/>
      <c r="B133" s="17"/>
      <c r="C133" s="17"/>
      <c r="D133" s="18"/>
      <c r="E133" s="20"/>
      <c r="F133" s="19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8">
      <c r="A134" s="16"/>
      <c r="B134" s="17"/>
      <c r="C134" s="17"/>
      <c r="D134" s="18"/>
      <c r="E134" s="20"/>
      <c r="F134" s="19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</row>
    <row r="135" spans="1:18">
      <c r="A135" s="16"/>
      <c r="B135" s="17"/>
      <c r="C135" s="17"/>
      <c r="D135" s="18"/>
      <c r="E135" s="20"/>
      <c r="F135" s="19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</row>
    <row r="136" spans="1:18">
      <c r="A136" s="16"/>
      <c r="B136" s="17"/>
      <c r="C136" s="17"/>
      <c r="D136" s="18"/>
      <c r="E136" s="20"/>
      <c r="F136" s="19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</row>
    <row r="137" spans="1:18">
      <c r="A137" s="16"/>
      <c r="B137" s="17"/>
      <c r="C137" s="17"/>
      <c r="D137" s="18"/>
      <c r="E137" s="20"/>
      <c r="F137" s="19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</row>
    <row r="138" spans="1:18">
      <c r="A138" s="16"/>
      <c r="B138" s="17"/>
      <c r="C138" s="17"/>
      <c r="D138" s="18"/>
      <c r="E138" s="20"/>
      <c r="F138" s="19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</row>
    <row r="139" spans="1:18">
      <c r="A139" s="16"/>
      <c r="B139" s="17"/>
      <c r="C139" s="17"/>
      <c r="D139" s="18"/>
      <c r="E139" s="20"/>
      <c r="F139" s="19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</row>
    <row r="140" spans="1:18">
      <c r="A140" s="16"/>
      <c r="B140" s="17"/>
      <c r="C140" s="17"/>
      <c r="D140" s="18"/>
      <c r="E140" s="20"/>
      <c r="F140" s="19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</row>
    <row r="141" spans="1:18">
      <c r="A141" s="16"/>
      <c r="B141" s="17"/>
      <c r="C141" s="17"/>
      <c r="D141" s="18"/>
      <c r="E141" s="20"/>
      <c r="F141" s="19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</row>
  </sheetData>
  <mergeCells count="75">
    <mergeCell ref="A1:R1"/>
    <mergeCell ref="A2:R2"/>
    <mergeCell ref="A3:R3"/>
    <mergeCell ref="A5:E5"/>
    <mergeCell ref="A6:E6"/>
    <mergeCell ref="G7:I7"/>
    <mergeCell ref="J7:R7"/>
    <mergeCell ref="B12:F12"/>
    <mergeCell ref="B13:F13"/>
    <mergeCell ref="G14:I14"/>
    <mergeCell ref="J14:R14"/>
    <mergeCell ref="B23:F23"/>
    <mergeCell ref="B24:F24"/>
    <mergeCell ref="G25:I25"/>
    <mergeCell ref="J25:R25"/>
    <mergeCell ref="A49:E49"/>
    <mergeCell ref="A50:E50"/>
    <mergeCell ref="G51:I51"/>
    <mergeCell ref="J51:R51"/>
    <mergeCell ref="A54:R54"/>
    <mergeCell ref="A55:E55"/>
    <mergeCell ref="A56:E56"/>
    <mergeCell ref="G57:I57"/>
    <mergeCell ref="J57:R57"/>
    <mergeCell ref="A69:E69"/>
    <mergeCell ref="A70:E70"/>
    <mergeCell ref="G71:I71"/>
    <mergeCell ref="J71:R71"/>
    <mergeCell ref="A94:E94"/>
    <mergeCell ref="A95:E95"/>
    <mergeCell ref="G96:I96"/>
    <mergeCell ref="J96:R96"/>
    <mergeCell ref="A117:R117"/>
    <mergeCell ref="A7:A8"/>
    <mergeCell ref="A14:A15"/>
    <mergeCell ref="A25:A26"/>
    <mergeCell ref="A51:A52"/>
    <mergeCell ref="A57:A58"/>
    <mergeCell ref="A71:A72"/>
    <mergeCell ref="A96:A97"/>
    <mergeCell ref="B7:B8"/>
    <mergeCell ref="B14:B15"/>
    <mergeCell ref="B25:B26"/>
    <mergeCell ref="B51:B52"/>
    <mergeCell ref="B57:B58"/>
    <mergeCell ref="B71:B72"/>
    <mergeCell ref="B96:B97"/>
    <mergeCell ref="C7:C8"/>
    <mergeCell ref="C14:C15"/>
    <mergeCell ref="C25:C26"/>
    <mergeCell ref="C51:C52"/>
    <mergeCell ref="C57:C58"/>
    <mergeCell ref="C71:C72"/>
    <mergeCell ref="C96:C97"/>
    <mergeCell ref="D7:D8"/>
    <mergeCell ref="D14:D15"/>
    <mergeCell ref="D25:D26"/>
    <mergeCell ref="D51:D52"/>
    <mergeCell ref="D57:D58"/>
    <mergeCell ref="D71:D72"/>
    <mergeCell ref="D96:D97"/>
    <mergeCell ref="E7:E8"/>
    <mergeCell ref="E14:E15"/>
    <mergeCell ref="E25:E26"/>
    <mergeCell ref="E51:E52"/>
    <mergeCell ref="E57:E58"/>
    <mergeCell ref="E71:E72"/>
    <mergeCell ref="E96:E97"/>
    <mergeCell ref="F7:F8"/>
    <mergeCell ref="F14:F15"/>
    <mergeCell ref="F25:F26"/>
    <mergeCell ref="F51:F52"/>
    <mergeCell ref="F57:F58"/>
    <mergeCell ref="F71:F72"/>
    <mergeCell ref="F96:F97"/>
  </mergeCells>
  <pageMargins left="0.59375" right="0.31496062992126" top="0.537401575" bottom="0" header="0.31496062992126" footer="0.31496062992126"/>
  <pageSetup paperSize="9" orientation="landscape"/>
  <headerFooter/>
  <colBreaks count="1" manualBreakCount="1">
    <brk id="18" max="1048575" man="1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บัญชีสรุป</vt:lpstr>
      <vt:lpstr>ผด2 ( ย.1 )</vt:lpstr>
      <vt:lpstr>ผด2 ( ย .2 )</vt:lpstr>
      <vt:lpstr>ผด2 ( ย.3)</vt:lpstr>
      <vt:lpstr>ผด2 ( ย.4) </vt:lpstr>
      <vt:lpstr>ผด2 ( ย.5) </vt:lpstr>
      <vt:lpstr>ผด2 ( ย.6) </vt:lpstr>
      <vt:lpstr>ผด02.1( ครุภัณฑ์ 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ITG-COM03</dc:creator>
  <cp:lastModifiedBy>dao ka</cp:lastModifiedBy>
  <dcterms:created xsi:type="dcterms:W3CDTF">2019-08-13T04:39:00Z</dcterms:created>
  <cp:lastPrinted>2021-10-26T04:43:00Z</cp:lastPrinted>
  <dcterms:modified xsi:type="dcterms:W3CDTF">2023-04-21T02:35:07Z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A55A79F6E14A48AC9A51D26B26DE3494</vt:lpwstr>
  </property>
  <property fmtid="{D5CDD505-2E9C-101B-9397-08002B2CF9AE}" pid="3" name="KSOProductBuildVer">
    <vt:lpwstr>1033-11.2.0.11516</vt:lpwstr>
  </property>
</Properties>
</file>