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 activeTab="1"/>
  </bookViews>
  <sheets>
    <sheet name="บัญชีสรุป" sheetId="1" r:id="rId1"/>
    <sheet name="ผด2 ( ย.1 )" sheetId="4" r:id="rId2"/>
    <sheet name="ผด2 ( ย .2 )" sheetId="5" r:id="rId3"/>
    <sheet name="ผด2 ( ย.3)" sheetId="6" r:id="rId4"/>
    <sheet name="ผด2 ( ย.4) " sheetId="7" r:id="rId5"/>
    <sheet name="ผด2 ( ย.5) " sheetId="8" r:id="rId6"/>
    <sheet name="ผด2 ( ย.6) " sheetId="9" r:id="rId7"/>
    <sheet name="Sheet2" sheetId="2" r:id="rId8"/>
    <sheet name="Sheet3" sheetId="3" r:id="rId9"/>
  </sheets>
  <calcPr calcId="144525"/>
</workbook>
</file>

<file path=xl/calcChain.xml><?xml version="1.0" encoding="utf-8"?>
<calcChain xmlns="http://schemas.openxmlformats.org/spreadsheetml/2006/main">
  <c r="D19" i="1" l="1"/>
  <c r="D18" i="1"/>
  <c r="D20" i="1" s="1"/>
  <c r="B20" i="1"/>
  <c r="B32" i="1" l="1"/>
  <c r="C18" i="1" s="1"/>
  <c r="D136" i="9"/>
  <c r="D137" i="9" s="1"/>
  <c r="D138" i="9" s="1"/>
  <c r="D96" i="9"/>
  <c r="D97" i="9" s="1"/>
  <c r="D80" i="9"/>
  <c r="D44" i="9"/>
  <c r="D30" i="9"/>
  <c r="D64" i="9"/>
  <c r="D15" i="9" l="1"/>
  <c r="D65" i="9" s="1"/>
  <c r="E65" i="9" s="1"/>
  <c r="D151" i="8"/>
  <c r="D152" i="8" s="1"/>
  <c r="D133" i="8"/>
  <c r="D134" i="8" s="1"/>
  <c r="D108" i="8"/>
  <c r="D84" i="8"/>
  <c r="D77" i="8"/>
  <c r="D66" i="8"/>
  <c r="D56" i="8"/>
  <c r="D17" i="8"/>
  <c r="D100" i="6"/>
  <c r="D77" i="6"/>
  <c r="D78" i="6" s="1"/>
  <c r="E78" i="6" s="1"/>
  <c r="D58" i="6"/>
  <c r="D48" i="6"/>
  <c r="D33" i="6"/>
  <c r="D26" i="6"/>
  <c r="D14" i="6"/>
  <c r="D86" i="4"/>
  <c r="D72" i="4"/>
  <c r="D41" i="4"/>
  <c r="D34" i="4"/>
  <c r="D26" i="4"/>
  <c r="D18" i="4"/>
  <c r="D11" i="4"/>
  <c r="D56" i="4"/>
  <c r="D49" i="4"/>
  <c r="D98" i="9" l="1"/>
  <c r="D87" i="4"/>
  <c r="D85" i="8"/>
  <c r="D86" i="8" s="1"/>
  <c r="D59" i="6"/>
  <c r="D34" i="6"/>
  <c r="D57" i="4"/>
  <c r="E86" i="8" l="1"/>
  <c r="D32" i="1"/>
  <c r="B41" i="1"/>
  <c r="B40" i="1"/>
  <c r="B39" i="1"/>
  <c r="B38" i="1"/>
  <c r="B35" i="1"/>
  <c r="B34" i="1"/>
  <c r="B33" i="1"/>
  <c r="B31" i="1"/>
  <c r="B15" i="1"/>
  <c r="B14" i="1"/>
  <c r="B11" i="1"/>
  <c r="B12" i="1" s="1"/>
  <c r="B8" i="1"/>
  <c r="B7" i="1"/>
  <c r="B16" i="1" l="1"/>
  <c r="B9" i="1"/>
  <c r="B36" i="1"/>
  <c r="B42" i="1"/>
  <c r="E18" i="1"/>
  <c r="D153" i="8"/>
  <c r="D35" i="1" s="1"/>
  <c r="D11" i="1"/>
  <c r="D12" i="1" s="1"/>
  <c r="D110" i="9"/>
  <c r="D111" i="9" s="1"/>
  <c r="D112" i="9" s="1"/>
  <c r="B43" i="1" l="1"/>
  <c r="E138" i="9"/>
  <c r="E112" i="9"/>
  <c r="D40" i="1"/>
  <c r="E153" i="8"/>
  <c r="C11" i="1"/>
  <c r="D88" i="4"/>
  <c r="C43" i="1" l="1"/>
  <c r="C19" i="1"/>
  <c r="C20" i="1" s="1"/>
  <c r="C41" i="1"/>
  <c r="C38" i="1"/>
  <c r="C40" i="1"/>
  <c r="C31" i="1"/>
  <c r="C39" i="1"/>
  <c r="C7" i="1"/>
  <c r="C12" i="1"/>
  <c r="C32" i="1"/>
  <c r="C15" i="1"/>
  <c r="C14" i="1"/>
  <c r="C33" i="1"/>
  <c r="C34" i="1"/>
  <c r="C35" i="1"/>
  <c r="C8" i="1"/>
  <c r="D41" i="1"/>
  <c r="E88" i="4"/>
  <c r="D8" i="1"/>
  <c r="D38" i="1"/>
  <c r="D39" i="1"/>
  <c r="D109" i="8"/>
  <c r="D110" i="8" s="1"/>
  <c r="D33" i="1" s="1"/>
  <c r="C42" i="1" l="1"/>
  <c r="C36" i="1"/>
  <c r="C16" i="1"/>
  <c r="C9" i="1"/>
  <c r="D42" i="1"/>
  <c r="E98" i="9"/>
  <c r="D135" i="8"/>
  <c r="E110" i="8"/>
  <c r="E135" i="8" l="1"/>
  <c r="D34" i="1"/>
  <c r="D24" i="8"/>
  <c r="D25" i="8" s="1"/>
  <c r="D56" i="7"/>
  <c r="D57" i="7" s="1"/>
  <c r="D58" i="7" s="1"/>
  <c r="E12" i="5"/>
  <c r="D12" i="5"/>
  <c r="D33" i="7"/>
  <c r="D34" i="7" s="1"/>
  <c r="D12" i="7"/>
  <c r="D11" i="7"/>
  <c r="D111" i="6"/>
  <c r="D112" i="6" s="1"/>
  <c r="D35" i="7" l="1"/>
  <c r="E58" i="7"/>
  <c r="D113" i="6"/>
  <c r="D15" i="1" s="1"/>
  <c r="E35" i="7" l="1"/>
  <c r="E113" i="6"/>
  <c r="E25" i="8"/>
  <c r="D31" i="1"/>
  <c r="D11" i="5"/>
  <c r="D36" i="1" l="1"/>
  <c r="E34" i="6"/>
  <c r="D60" i="6" l="1"/>
  <c r="E57" i="4"/>
  <c r="D7" i="1"/>
  <c r="D9" i="1" l="1"/>
  <c r="E60" i="6"/>
  <c r="D14" i="1"/>
  <c r="D16" i="1" l="1"/>
  <c r="D43" i="1" s="1"/>
  <c r="E43" i="1" l="1"/>
  <c r="E19" i="1"/>
  <c r="E20" i="1" s="1"/>
  <c r="E32" i="1"/>
  <c r="E40" i="1"/>
  <c r="E33" i="1"/>
  <c r="E38" i="1"/>
  <c r="E41" i="1"/>
  <c r="E39" i="1"/>
  <c r="E42" i="1"/>
  <c r="E34" i="1"/>
  <c r="E31" i="1"/>
  <c r="E36" i="1" s="1"/>
  <c r="E7" i="1"/>
  <c r="E11" i="1"/>
  <c r="E12" i="1" s="1"/>
  <c r="E35" i="1"/>
  <c r="E8" i="1"/>
  <c r="E9" i="1" s="1"/>
  <c r="E15" i="1"/>
  <c r="E14" i="1"/>
  <c r="E16" i="1" l="1"/>
</calcChain>
</file>

<file path=xl/sharedStrings.xml><?xml version="1.0" encoding="utf-8"?>
<sst xmlns="http://schemas.openxmlformats.org/spreadsheetml/2006/main" count="1456" uniqueCount="448">
  <si>
    <t>บัญชีสรุปจำนวนโครงการและงบประมาณ</t>
  </si>
  <si>
    <t xml:space="preserve">องค์การบริหารส่วนตำบลวังหิน   อำเภอบางขัน   จังหวัดนครศรีธรรมราช </t>
  </si>
  <si>
    <t>จำนวนโครงการ
ที่ดำเนินงาน</t>
  </si>
  <si>
    <t>คิดเป็นร้อยละ
ของโครงการทั้งหมด</t>
  </si>
  <si>
    <t>จำนวน
งบประมาณ</t>
  </si>
  <si>
    <t>ร้อยละ
ของงบประมาณ</t>
  </si>
  <si>
    <t>หน่วยงาน
ที่ดำเนินงาน</t>
  </si>
  <si>
    <t>แผนการดำเนินงาน ประจำปีงบประมาณ พ.ศ.2563</t>
  </si>
  <si>
    <t xml:space="preserve">   1.1  แผนงานอุตสาหกรรมการโยธา</t>
  </si>
  <si>
    <t>2.  ยุทธศาสตร์การพัฒนาด้านเศรษฐกิจและการท่องเที่ยว</t>
  </si>
  <si>
    <t>1. ยุทธศาสตร์การพัฒนาด้านโครงสร้างพื้นฐาน</t>
  </si>
  <si>
    <t>บัญชีโครงการ / กิจกรรม / งบประมาณ</t>
  </si>
  <si>
    <t xml:space="preserve">ภายใต้ยุทธศาสตร์ ที่  1     ด้านโครงสร้างพื้นฐาน </t>
  </si>
  <si>
    <t>ที่</t>
  </si>
  <si>
    <t>โครงการ / กิจกรรม</t>
  </si>
  <si>
    <t>รายละเอียดของโครงการ / กิจกรรม</t>
  </si>
  <si>
    <t>งบประมาณ 
( บาท)</t>
  </si>
  <si>
    <t xml:space="preserve">สถานที่
ดำเนินการ </t>
  </si>
  <si>
    <t>หน่วย
ดำเนินการ</t>
  </si>
  <si>
    <t>ต.ค.</t>
  </si>
  <si>
    <t>พ.ย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</si>
  <si>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</si>
  <si>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</si>
  <si>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</si>
  <si>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</si>
  <si>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</si>
  <si>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</si>
  <si>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</si>
  <si>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</si>
  <si>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</si>
  <si>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</si>
  <si>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ยุทธศาสตร์ / แนวทาง</t>
  </si>
  <si>
    <t>โครงการก่อสร้างถนนคอนกรีต
เสริมเหล็ก สายซอย 3/5 หมู่ที่ 3</t>
  </si>
  <si>
    <t>หมู่ที่  3</t>
  </si>
  <si>
    <t>กองช่าง</t>
  </si>
  <si>
    <t>โครงการก่อสร้างถนนคอนกรีต
เสริมเหล็ก สายบ้านสวน - ป่าแก่
หมู่ที่ 6</t>
  </si>
  <si>
    <t>โครงการก่อสร้างถนนคอนกรีต
เสริมเหล็ก สายหนองเจ - บนควน
(ตอนที่ 3 )  หมู่ที่ 1</t>
  </si>
  <si>
    <t>หมู่ที่  6</t>
  </si>
  <si>
    <t>หมู่ที่  1</t>
  </si>
  <si>
    <t>โครงการก่อสร้างถนนลาดยาง
แบบแอสฟัลท์ติกคอนกรีต
ถนนสายทับควาย -ไสยาสน์ หมู่ที่ 8</t>
  </si>
  <si>
    <t>หมู่ที่  8</t>
  </si>
  <si>
    <t>โครงการก่อสร้างถนนลาดยาง
แบบแอสฟัลท์ติกคอนกรีต
ถนนสายสี่แยกสวนป่า - ด่านปริง
หมู่ที่  7</t>
  </si>
  <si>
    <t>หมู่ที่  7</t>
  </si>
  <si>
    <t>โครงการก่อสร้างถนนลาดยาง
แบบแอสฟัลท์ติกคอนกรีต
ถนนสายไสปง  -  ไสกรูด  หมู่ที่  9</t>
  </si>
  <si>
    <t>หมู่ที่  9</t>
  </si>
  <si>
    <t>โครงการก่อสร้างถนนลาดยาง
แบบแอสฟัลท์ติกคอนกรีต
ถนนสายหลัก หมู่ที่ 3-4-6-13
ช่วงหมู่ที่  4</t>
  </si>
  <si>
    <t>หมู่ที่  4</t>
  </si>
  <si>
    <t xml:space="preserve">โครงการก่อสร้างถนนลาดยาง
แบบแอสฟัลท์ติกคอนกรีต
ถนนสายสามแยกบ้านลุงเท่ง -
หมู่ที่ 3  บ้านวังหิน </t>
  </si>
  <si>
    <t>โครงการก่อสร้างถนนลาดยาง
แบบแอสฟัลท์ติกคอนกรีต
ถนนสายหนองเจ - บางพงษ์ 
หมู่ที่ 10</t>
  </si>
  <si>
    <t>หมู่ที่  10</t>
  </si>
  <si>
    <t>โครงการก่อสร้างถนนลาดยาง
แบบแอสฟัลท์ติกคอนกรีต
ถนนสายหน้าควน - ไสปง หมู่ที่ 12</t>
  </si>
  <si>
    <t>หมู่ที่  12</t>
  </si>
  <si>
    <t>โครงการก่อสร้างถนนลาดยาง
แบบแอสฟัลท์ติกคอนกรีต
ถนนสายบางพงศ์-สะพานคลองลำตัง(ตอนที่ 3 ) 
เชื่อมต่อหมู่ที่ 13 ตำบลบ้านนิคม  
หมู่ที่ 2</t>
  </si>
  <si>
    <t>หมู่ที่  2</t>
  </si>
  <si>
    <t>โครงการปรับปรุงขยายไหล่ทางยกระดับตามสภาพถนน 
สายวังเนียง   -  หน้าวัด  หมู่ที่ 5</t>
  </si>
  <si>
    <t>หมู่ที่  5</t>
  </si>
  <si>
    <t>โครงการยกระดับถนนสายไสใคร 
หมู่ที่ 11</t>
  </si>
  <si>
    <t>หมู่ที่  11</t>
  </si>
  <si>
    <t xml:space="preserve">โครงการยกระดับถนนสาย
หินครกเบือ  จำนวน  2  จุด </t>
  </si>
  <si>
    <t>ภายใต้ยุทธศาสตร์ ที่  2     ด้านการพัฒนาเศรษฐกิจและการท่องเที่ยว</t>
  </si>
  <si>
    <t>โครงการส่งเสริมและสนับสนุนการท่องเที่ยว</t>
  </si>
  <si>
    <t>สำนักงาน
ปลัด อบต.</t>
  </si>
  <si>
    <t>อุทยาน
บ่อน้ำร้อน</t>
  </si>
  <si>
    <t xml:space="preserve">ภายใต้ยุทธศาสตร์ ที่  3     ด้านการศึกษา  ศาสนา  ศิลปวัฒนธรรม </t>
  </si>
  <si>
    <t>เงินเดือนพนักงาน</t>
  </si>
  <si>
    <t xml:space="preserve"> -</t>
  </si>
  <si>
    <t>เงินวิทยะฐานะ</t>
  </si>
  <si>
    <t>รวม</t>
  </si>
  <si>
    <t>เงินเพิ่มต่างๆ  ของพนักงานจ้าง</t>
  </si>
  <si>
    <t>ค่าตอบแทนผู้ปฎิบัติราชการ
อันเป็นประโยชน์แก่องค์กรปกครอง
ส่วนท้องถิ่น</t>
  </si>
  <si>
    <t>ค่าตอบแทนการปฎิบัติงานนอกเวลาราชการ</t>
  </si>
  <si>
    <t xml:space="preserve">เงินช่วยเหลือการศึกษาบุตร </t>
  </si>
  <si>
    <t>ค่าใช้จ่ายสำหรับการจัดงานราชพิธี 
 หรือวันสำคัญของสถาบันพระมหากษัตริย์</t>
  </si>
  <si>
    <t xml:space="preserve">โครงการวันท้องถิ่นไทย </t>
  </si>
  <si>
    <t>ค่าบำรุงรักษาและซ่อมแซม</t>
  </si>
  <si>
    <t>โครงการสนับสนุนค่าใช้จ่ายในการบริหารสถานศึกษา 
( อุดหนุนอาหารกลางวัน ศพด.)</t>
  </si>
  <si>
    <t>โครงการกิจกรรมเพื่อเด็กและเยาวชน</t>
  </si>
  <si>
    <t>โครงการกีฬาอนุบาลสัมพันธ์</t>
  </si>
  <si>
    <t xml:space="preserve">โครงการแข่งขันทักษะทางวิชาการ </t>
  </si>
  <si>
    <t xml:space="preserve">โครงการสนับสนุนค่าใช้จ่ายการ
บริหารสถานศึกษา ( เงินอุดหนุน
สำหรับสนับสนุนค่าใช้จ่ายในการ
จัดการศึกษาสำหรับ ศพด.) </t>
  </si>
  <si>
    <t xml:space="preserve">โครงการสนับสนุนค่าใช้จ่ายการ
บริหารสถานศึกษา ( เงินอุดหนุน
สำหรับสนับสนุนค่าจัดการเรียนการสอนของ  ศพด. (รายหัว ) </t>
  </si>
  <si>
    <t>ค่าวัสดุไฟฟ้าและวิทยุ</t>
  </si>
  <si>
    <t>วัสดุงานบ้านงานครัว</t>
  </si>
  <si>
    <t xml:space="preserve">ค่าอาหารเสริม ( นม ) </t>
  </si>
  <si>
    <t>อุดหนุนค่าอาหารกลางวันสำหรับนักเรียนในสถานศึกษา  สังกัด สพฐ. ในเขต อบต.วังหิน</t>
  </si>
  <si>
    <t xml:space="preserve">รวม (งาน บริหารทั่วไปเกี่ยวกับการศึกษา ) </t>
  </si>
  <si>
    <t>รวม ( งานระดับก่อนวัยเรียนและประถมศึกษา )</t>
  </si>
  <si>
    <t xml:space="preserve">รวม  </t>
  </si>
  <si>
    <t xml:space="preserve">รวม  ( แผนงานการศึกษา ) </t>
  </si>
  <si>
    <t xml:space="preserve">ค่าใช้จ่ายในการส่งนักกีฬาเข้าร่วมการแข่งขัน </t>
  </si>
  <si>
    <t xml:space="preserve">โครงการจัดการแข่งขันกีฬาและส่งเสริมการออกกำลังกาย </t>
  </si>
  <si>
    <t xml:space="preserve">โครงการส่งเสริมศักยภาพและความสามาถด้านดนตรีและกีฬา </t>
  </si>
  <si>
    <t xml:space="preserve">รวม ( งานกีฬาและนันทนาการ ) </t>
  </si>
  <si>
    <t xml:space="preserve">โครงการทำนุบำรุงศาสนา </t>
  </si>
  <si>
    <t xml:space="preserve">โครงการวันเข้าพรรษา - 
วันออกพรรษา </t>
  </si>
  <si>
    <t>โครงการส่งเสริมประเพณีลอยกระทง</t>
  </si>
  <si>
    <t xml:space="preserve">โครงการอบรมคุณธรรมจริยธรรมและศาสนพิธีแก่ประชาชน </t>
  </si>
  <si>
    <t xml:space="preserve">โครงการอาบน้ำผู้สูงอายุ </t>
  </si>
  <si>
    <t xml:space="preserve">โครงการส่งเสริมสนับสนุนการอนุรักษ์ฟื้นฟูประเพณีชักพระ </t>
  </si>
  <si>
    <t xml:space="preserve">โครงการอุดหนุนประเพณีบุญสารทเดือนสิบอำเภอบางขัน </t>
  </si>
  <si>
    <t xml:space="preserve">โครงการอุดหนุนประเพณีมาฆะบูชา  แห่ผ้าพระบฎ อำเภอบางขัน </t>
  </si>
  <si>
    <t>รวม ( งานศาสนาวัฒนธรรมท้องถิ่น )</t>
  </si>
  <si>
    <t>รวม  ( แผนงานการศาสนาวัฒนธรรมและนันทนาการ )</t>
  </si>
  <si>
    <t>ภายใต้ยุทธศาสตร์ ที่  4     ด้านสิ่งแวดล้อมและการจัดการทรัพยากรธรรมชาติ</t>
  </si>
  <si>
    <t xml:space="preserve">โครงการปลูกหญ้าแฝกเฉลิมพระเกียรติเพื่ออนุรักษ์ดินและน้ำ </t>
  </si>
  <si>
    <t>โครงการพัฒนาแหล่งเรียนรู้
ทางการเกษตรเชิงอนุรักษ์</t>
  </si>
  <si>
    <t xml:space="preserve">รวม  ( งานอนุรักษ์แหล่งน้ำและป่าไม้ ) </t>
  </si>
  <si>
    <t xml:space="preserve">โครงการปรับปรุงและสนับสนุนการดำเนินงานของศูนย์บริการถ่ายทอดเทคโนโลยีการเกษตร </t>
  </si>
  <si>
    <t>รวม ( ส่งเสริมการเกษตร  )</t>
  </si>
  <si>
    <t>รวม  ( แผนงานการเกษตร )</t>
  </si>
  <si>
    <t xml:space="preserve">รวม  ( แผนงานการศาสนาวัฒนธรรมและนันทนาการ ) </t>
  </si>
  <si>
    <t xml:space="preserve">รวม ( แผนงานอุสาหกรรมการโยธา ) </t>
  </si>
  <si>
    <t xml:space="preserve">โครงการบริหารจัดการขยะในชุมชนของตำบลวังหิน </t>
  </si>
  <si>
    <t>รวม ( งานบริการสาธารณสุขและงานสาธารณสุขอื่น )</t>
  </si>
  <si>
    <t>รวม  ( แผนงานสาธารณสุข )</t>
  </si>
  <si>
    <t>ภายใต้ยุทธศาสตร์ ที่  5     ด้านพัฒนาคุณภาพชีวิตและสังคม</t>
  </si>
  <si>
    <t>ค่าตอบแทนผู้ปฎิบัติราชการอันเป็นประโยชน์แก่องค์กรปกครองส่วนท้องถิ่น</t>
  </si>
  <si>
    <t>โครงการกิจกรรมถนนปลอดภัย</t>
  </si>
  <si>
    <t xml:space="preserve">โครงการฝึกอบรมให้ความรู้เตรียมความพร้อมในการป้องกันและบรรเทาสาธารณภัย </t>
  </si>
  <si>
    <t xml:space="preserve">ค่าวัสดุยานพาหนะ </t>
  </si>
  <si>
    <t xml:space="preserve">ค่าวัสดุเครื่องแต่งกาย </t>
  </si>
  <si>
    <t xml:space="preserve">ค่าวัสดุเครื่องดับเพลิง </t>
  </si>
  <si>
    <t>จัดซื้อเลื่อยยนต์</t>
  </si>
  <si>
    <t>โครงการสนับสนุนการปฎิบัติการแพทย์ฉุกเฉินเบื้องต้น อบต.วังหิน</t>
  </si>
  <si>
    <t>รวม ( แผนงานการรักษาความสงบภายใน )</t>
  </si>
  <si>
    <t xml:space="preserve">โครงการจัดการและบริการด้านสุขภาพเชิงรุกตลอดจนอบรมประชาสัมพันธ์รวมถึงการป้องกันยาเสพติด </t>
  </si>
  <si>
    <t xml:space="preserve">โครงการป้องกันและระงับโรคไข้เลือดออก </t>
  </si>
  <si>
    <t>โครงการป้องกันและระงับโรคติดต่อ</t>
  </si>
  <si>
    <t xml:space="preserve">โครงการสัตว์ปลอดโรค คนปลอดภัย  จากโรคพิษสุนัขบ้า </t>
  </si>
  <si>
    <t>วัสดุวิทยาศาสตร์หรือการแพทย์</t>
  </si>
  <si>
    <t>โครงการตามแนวพระราชดำริด้านสาธารณสุข  หมู่ที่  10</t>
  </si>
  <si>
    <t>โครงการตามแนวพระราชดำริด้านสาธารณสุข  หมู่ที่  11</t>
  </si>
  <si>
    <t>โครงการตามแนวพระราชดำริด้านสาธารณสุข  หมู่ที่  12</t>
  </si>
  <si>
    <t>โครงการตามแนวพระราชดำริด้านสาธารณสุข  หมู่ที่  13</t>
  </si>
  <si>
    <t>โครงการตามแนวพระราชดำริด้านสาธารณสุข  หมู่ที่  3</t>
  </si>
  <si>
    <t>โครงการตามแนวพระราชดำริด้านสาธารณสุข  หมู่ที่  4</t>
  </si>
  <si>
    <t>โครงการตามแนวพระราชดำริด้านสาธารณสุข  หมู่ที่  5</t>
  </si>
  <si>
    <t>โครงการตามแนวพระราชดำริด้านสาธารณสุข  หมู่ที่  6</t>
  </si>
  <si>
    <t>โครงการตามแนวพระราชดำริด้านสาธารณสุข  หมู่ที่  7</t>
  </si>
  <si>
    <t>โครงการตามแนวพระราชดำริด้านสาธารณสุข  หมู่ที่  8</t>
  </si>
  <si>
    <t>โครงการตามแนวพระราชดำริด้านสาธารณสุข  หมู่ที่  9</t>
  </si>
  <si>
    <t>โครงการตามแนวพระราชดำริด้านสาธารณสุข  หมู่ที่  1</t>
  </si>
  <si>
    <t>โครงการตามแนวพระราชดำริด้านสาธารณสุข  หมู่ที่  2</t>
  </si>
  <si>
    <t>รวม ( งานบริการสาธารณสุขและงานสาธารณสุขอื่น)</t>
  </si>
  <si>
    <t>รวม ( แผนงานสาธารณสุข )</t>
  </si>
  <si>
    <t>รวม ( งานงบกลาง)</t>
  </si>
  <si>
    <t xml:space="preserve">โครงการปรับปรุงที่อยู่อาศัยให้แก่ผู้ยากไร้และผู้ด้อยโอกาสทางสังคม </t>
  </si>
  <si>
    <t xml:space="preserve">โครงการสนับสนุนศูนย์พัฒนาครอบครัว </t>
  </si>
  <si>
    <t>รวม ( งานสวัสดิการสังคมสงเคราะห์)</t>
  </si>
  <si>
    <t>รวม ( แผนงานสังคมสงเคราะห์)</t>
  </si>
  <si>
    <t xml:space="preserve">โครงการฝึกอบรม/ สัมมนา/
ศึกษาดูงาน </t>
  </si>
  <si>
    <t xml:space="preserve">โครงการเศรษฐพอเพียง แลกเปลี่ยนเรียนรู้ภูมิปัญญาท้องถิ่น </t>
  </si>
  <si>
    <t>โครงการส่งเสริมการผลิตสินค้าพื้นบ้าน  หนึ่งหมู่บ้านหนึ่งผลิตภัณฑ์</t>
  </si>
  <si>
    <t xml:space="preserve">โครงการส่งเสริมอาชีพ / สวัสดิการ/ ส่งเสริมกลุ่มสตรี / กลุ่มประเพณีวัฒนธรรม/ กลุ่มอาชีพ/
 กลุ่มเกษตรกร </t>
  </si>
  <si>
    <t>รวม ( งานส่งเสริมและสนับสนุนความเข้มแข็งชุมชน)</t>
  </si>
  <si>
    <t>รวม  ( แผนงานสร้างความเข้มแข็งของชุมชน)</t>
  </si>
  <si>
    <t>เบี้ยยังชีพผู้สูงอายุ</t>
  </si>
  <si>
    <t>เบี้ยยังชีพคนพิการ</t>
  </si>
  <si>
    <t>เบี้ยยังชีพผู้ป่วยเอดส์</t>
  </si>
  <si>
    <t xml:space="preserve">ภายใต้ยุทธศาสตร์ ที่  6     ด้านการเมืองการปกครองการบริหารจัดการองค์กรภายใต้ระบบธรรมาภิบาล </t>
  </si>
  <si>
    <t>เงินเดือนนายก / รองนายก</t>
  </si>
  <si>
    <t xml:space="preserve">เงินค่าตอบแทนพิเศษนายก /
 รองนายก </t>
  </si>
  <si>
    <t xml:space="preserve">เงินค่าตอบแทนประจำตำแหน่งนายก / รองนายก  </t>
  </si>
  <si>
    <t xml:space="preserve">เงินค่าตอบแทนเลขานุการ / 
ที่ปรึกษานายกเทศมนตรี นายกองค์การบริหารส่วนตำบล </t>
  </si>
  <si>
    <t>เงินค่าตอบแทนสมาชิกสภาองค์กรปกครองส่วนท้องถิ่น</t>
  </si>
  <si>
    <t>เงินเพิ่มต่างๆ  ของพนักงาน</t>
  </si>
  <si>
    <t>เงินประจำตำแหน่ง</t>
  </si>
  <si>
    <t>ค่าจ้างลูกจ้างประจำ</t>
  </si>
  <si>
    <t>ค่าตอบแทนพนักงานจ้าง</t>
  </si>
  <si>
    <t>ค่าตอบแทนผู้ปฎิบัติการอันเป็นประโยชน์แก่องค์กรปกครองส่วนท้องถิ่น</t>
  </si>
  <si>
    <t>ค่าเช่าบ้าน</t>
  </si>
  <si>
    <t>เงินช่วยเหลือการศึกษาบุตร</t>
  </si>
  <si>
    <t>รายจ่ายเพื่อให้ได้มาซึ่งบริการ</t>
  </si>
  <si>
    <t>รายจ่ายเกี่ยวกับการรับรองและพิธีการ</t>
  </si>
  <si>
    <t>ค่าใช้จ่ายในการเดินทางไปราชการในและนอกราชอาณาจักร</t>
  </si>
  <si>
    <t xml:space="preserve">ค่าใช้จ่ายในการเลือกตั้งสมาชิกสภาองค์การบริหารส่วนตำบล และ นายกองค์การบริหารส่วนตำบล </t>
  </si>
  <si>
    <t xml:space="preserve">โครงการอบรมสัมมนา / ศึกษาดูงาน เพื่อพัฒนาความรู้ให้แก่ คณะผู้บริหาร  ส.อบต. พนักงานส่วนตำบล , ลูกจ้างประจำ และพนักงานจ้าง </t>
  </si>
  <si>
    <t xml:space="preserve">ค่าบำรุงรักษาและซ่อมแซม </t>
  </si>
  <si>
    <t>วัสดุสำนักงาน</t>
  </si>
  <si>
    <t>วัสดุไฟฟ้าและวิทยุ</t>
  </si>
  <si>
    <t>วัสดุยานพาหนะและขนส่ง</t>
  </si>
  <si>
    <t>วัสดเชื้อเพลิงและหล่อลื่น</t>
  </si>
  <si>
    <t xml:space="preserve">วัสดุการเกษตร </t>
  </si>
  <si>
    <t>วัสดุโฆษณาและเผยแพร่</t>
  </si>
  <si>
    <t>วัสดุคอมพิวเตอร์</t>
  </si>
  <si>
    <t>วัสดุอื่น</t>
  </si>
  <si>
    <t>ค่าไฟฟ้า</t>
  </si>
  <si>
    <t>ค่าบริการโทรศัพท์</t>
  </si>
  <si>
    <t xml:space="preserve">ค่าไปรษณีย์ </t>
  </si>
  <si>
    <t>ค่าบริการสื่อสารและโทรคมนาคม</t>
  </si>
  <si>
    <t>จัดซื้อเครื่องฉีดน้ำแรงดันสูง</t>
  </si>
  <si>
    <t>จัดซื้อเครื่องคอมพิวเตอร์โน้ตบุ๊ก</t>
  </si>
  <si>
    <t xml:space="preserve">ค่าใช้จ่ายในการดำเนินการจัดจ้างที่ปรึกษาสำรวจความพึงพอใจในการให้บริการของ อบต.วังหิน </t>
  </si>
  <si>
    <t>รวม ( งานบริหารทั่วไป )</t>
  </si>
  <si>
    <t xml:space="preserve">รายจ่ายเพื่อให้ได้มาซึ่งบริการ </t>
  </si>
  <si>
    <t xml:space="preserve">ค่าใช้จ่ายในการเดินทางไปราชการในและนอกราชอาณาจักร </t>
  </si>
  <si>
    <t xml:space="preserve">วัสดุโฆษณาและเผยแพร่ </t>
  </si>
  <si>
    <t>จัดซื้อคอมพิวเตอร์</t>
  </si>
  <si>
    <t>จัดซื้อเครื่องพิมพ์</t>
  </si>
  <si>
    <t>รวม (งานบริหารงานคลัง)</t>
  </si>
  <si>
    <t>รวม ( แผนงานบริหารงานทั่วไป )</t>
  </si>
  <si>
    <t>โครงการส่งเสริมและสนับสนุนการจัดทำแผนพัฒนาท้องถิ่น</t>
  </si>
  <si>
    <t>โครงการส่งเสริมและสนับสนุนการจัดทำแผนพัฒนาหมู่บ้าน แผนชุมชน และแผนพัฒนาตำบลวังหิน</t>
  </si>
  <si>
    <t>รวม ( งานส่งเสริมและสนับสนุนความเข้มแข็งของชุมชน)</t>
  </si>
  <si>
    <t>รวม ( แผนงานสร้างความเข้มแข็งของชุมชน )</t>
  </si>
  <si>
    <t>เงินเพิ่มต่าง ๆ ของพนักงาน</t>
  </si>
  <si>
    <t>เงินเพิ่มต่าง ๆ ของพนักงานจ้าง</t>
  </si>
  <si>
    <t>วัสดุก่อสร้าง</t>
  </si>
  <si>
    <t>รวม ( งานบริหารทั่วไปเกี่ยวกับเคหะและชุมชน)</t>
  </si>
  <si>
    <t>รวม ( แผนงานเคหะและชุมชน )</t>
  </si>
  <si>
    <t>เงินสมทบกองทุนประกันสังคม</t>
  </si>
  <si>
    <t>เงินสมทบกองทุนเงินทดแทน</t>
  </si>
  <si>
    <t>สำรองจ่าย</t>
  </si>
  <si>
    <t xml:space="preserve">ค่าใช้จ่ายในการจัดการจราจร </t>
  </si>
  <si>
    <t>สมทบกองทุนหลักประกันสุขภาพ 
( สปสช. )</t>
  </si>
  <si>
    <t>เงินสมทบกองทุนบำเหน็จบำนาญข้าราชการส่วนท้องถิ่น ( กบท.)</t>
  </si>
  <si>
    <t>เงินบำเหน็จลูกจ้างประจำ</t>
  </si>
  <si>
    <t>รวม ( แผนงาน งบกลาง)</t>
  </si>
  <si>
    <t xml:space="preserve">   1.2  แผนงานเคหะและชุมชน</t>
  </si>
  <si>
    <t xml:space="preserve">3.  ยุทธศาสตร์การพัฒนาด้านการศึกษา ศาสนา ศิลปวัฒนธรรม </t>
  </si>
  <si>
    <t xml:space="preserve">   3.1  แผนงานการศึกษา</t>
  </si>
  <si>
    <t xml:space="preserve">   3.2  แผนงานการศาสนาวัฒนธรรมและนันทนาการ </t>
  </si>
  <si>
    <t xml:space="preserve">   4.1  แผนงานการเกษตร</t>
  </si>
  <si>
    <t>4.  ยุทธศาสตร์การพัฒนาด้านสิ่งแวดล้อมและการจัดการทรัพยากรธรรมชาติ</t>
  </si>
  <si>
    <t>5.  ยุทธศาสตร์การพัฒนาด้านคุณภาพชีวิตและสังคม</t>
  </si>
  <si>
    <t xml:space="preserve">   5.1  แผนงานการรักษาความสงบภายใน</t>
  </si>
  <si>
    <t xml:space="preserve">   5.2  แผนงานสาธารณสุข </t>
  </si>
  <si>
    <t xml:space="preserve">   5.3  แผนงานสังคมสงเคราะห์</t>
  </si>
  <si>
    <t xml:space="preserve">   5.4  แผนงานสร้างความเข้มแข็งของชุมชน</t>
  </si>
  <si>
    <t xml:space="preserve">   5.5  แผนงานงบกลาง</t>
  </si>
  <si>
    <t xml:space="preserve">   6.1  แผนงานบริหารทั่วไป </t>
  </si>
  <si>
    <t xml:space="preserve">   6.2  แผนงานสร้างความเข้มแข็งของชุมชน</t>
  </si>
  <si>
    <t xml:space="preserve">   6.3  แผนงานงบกลาง</t>
  </si>
  <si>
    <t>รวม (แผนงานงบกลาง)</t>
  </si>
  <si>
    <t xml:space="preserve">   6.2  แผนงานบริหารงานคลัง</t>
  </si>
  <si>
    <t>รวมทั้งหมด</t>
  </si>
  <si>
    <t>6.  ยุทธศาสตร์การพัฒนาด้านการเมืองการปกครอง 
    การบริหารจัดการองค์กรภายใต้ระบบธรรมาภิบาล</t>
  </si>
  <si>
    <t>สำนักงานปลัดฯ</t>
  </si>
  <si>
    <t>สำนักงานปลัด ฯ</t>
  </si>
  <si>
    <t>สำนักงานปลัด ฯ
กองคลัง
กองช่าง</t>
  </si>
  <si>
    <t xml:space="preserve">กองคลัง 
อบต.วังหิน </t>
  </si>
  <si>
    <t>ที่ทำการ
อำเภอบางขัน</t>
  </si>
  <si>
    <t>สนามกีฬากลาง
หมู่ที่ 8 ต.วังหิน</t>
  </si>
  <si>
    <t>ศูนย์
ประชาสัมพันธ์
อุทยานบ่อน้ำร้อน</t>
  </si>
  <si>
    <t>สนามกีฬากลาง
 หมู่ที่ 8 ต.วังหิน</t>
  </si>
  <si>
    <t>ศูนย์ประชาสัมพันธ์ 
อุทยานบ่อน้ำร้อน</t>
  </si>
  <si>
    <r>
      <t xml:space="preserve">                               แผนงาน  </t>
    </r>
    <r>
      <rPr>
        <b/>
        <i/>
        <sz val="14"/>
        <color theme="1"/>
        <rFont val="TH SarabunPSK"/>
        <family val="2"/>
      </rPr>
      <t>อุตสาหกรรมการโยธา</t>
    </r>
  </si>
  <si>
    <r>
      <t xml:space="preserve">                               งาน  </t>
    </r>
    <r>
      <rPr>
        <b/>
        <i/>
        <sz val="14"/>
        <color theme="1"/>
        <rFont val="TH SarabunPSK"/>
        <family val="2"/>
      </rPr>
      <t xml:space="preserve">ก่อสร้างโครงสร้างพื้นฐาน </t>
    </r>
  </si>
  <si>
    <r>
      <t xml:space="preserve">                               แผนงาน  </t>
    </r>
    <r>
      <rPr>
        <b/>
        <i/>
        <sz val="14"/>
        <color theme="1"/>
        <rFont val="TH SarabunPSK"/>
        <family val="2"/>
      </rPr>
      <t>เคหะและชุมชน</t>
    </r>
  </si>
  <si>
    <r>
      <t xml:space="preserve">                               งาน  </t>
    </r>
    <r>
      <rPr>
        <b/>
        <i/>
        <sz val="14"/>
        <color theme="1"/>
        <rFont val="TH SarabunPSK"/>
        <family val="2"/>
      </rPr>
      <t>บริหารทั่วไปเกี่ยวกับเคหะและชุมชน</t>
    </r>
  </si>
  <si>
    <t xml:space="preserve">เพื่อจ่ายเป็นค่าก่อสร้างถนนคอนกรีต
เสริมเหล็ก สายซอย 3/5 หมู่ที่  3
  - ระยะทางถนนยาว 250 เมตร 
กว้าง 4 เมตร หนา 0.15 เมตร
ไหล่ทางตามสภาพของพื้นที่ หรือ มีพื้นที่
คอนกรีตไม่น้อยกว่า 1,000 ตารางเมตร
จำนวน 1 สาย พร้อมป้ายโครงการ 
จำนวน 1 ป้าย รายละเอียดแบบแปลน
เป็นไปตาม อบต.วังหิน กำหนด 
</t>
  </si>
  <si>
    <t xml:space="preserve">เพื่อจ่ายเป็นค่าก่อสร้างถนนคอนกรีต
เสริมเหล็ก สายบ้านสวน - ป่าแก่ หมู่ที่ 6
  - ระยะทางถนนยาว 200 เมตร 
ถนนกว้าง 5 เมตร หนา 0.15 เมตร
ไหล่ทางข้างละ 0.50 เมตร หรือ มีพื้นที่
คอนกรีตไม่น้อยกว่า 1,000 ตารางเมตร
จำนวน 1 สาย พร้อมป้ายโครงการ 
จำนวน 1 ป้าย รายละเอียดแบบแปลน
เป็นไปตาม อบต.วังหิน กำหนด 
  </t>
  </si>
  <si>
    <t xml:space="preserve">เพื่อจ่ายเป็นค่าก่อสร้างถนนคอนกรีต
เสริมเหล็ก สายหนองเจ - บนควน
(ตอนที่ 3 )  หมู่ที่  1
  - ระยะทางถนนยาว 200 เมตร 
ถนนกว้าง 5 เมตร หนา 0.15 เมตร
ไหล่ทางข้างละ 0.50 เมตร หรือ มีพื้นที่
คอนกรีตไม่น้อยกว่า 1,000 ตารางเมตร
จำนวน 1 สาย พร้อมป้ายโครงการ 
จำนวน 1 ป้าย รายละเอียดแบบแปลน
เป็นไปตาม อบต.วังหิน กำหนด 
</t>
  </si>
  <si>
    <t xml:space="preserve">เพื่อจ่ายเป็นค่าก่อสร้างถนนลาดยาง
แบบแอสฟัลท์ติกคอนกรีต
ถนนสายทับควาย -ไสยาสน์ หมู่ที่ 8
  - ระยะทางถนนยาว 220 เมตร 
ถนนกว้าง 5 เมตร ผิวจราจร  5  เมตรหนา 0.05 เมตร หรือ มีพื้นที่ลาดยาง
ไม่น้อยกว่า 1,100 ตารางเมตร
จำนวน 1 สาย พร้อมป้ายโครงการ 
จำนวน 1 ป้าย รายละเอียดแบบแปลน
เป็นไปตาม อบต.วังหิน กำหนด 
</t>
  </si>
  <si>
    <t xml:space="preserve">เพื่อจ่ายเป็นค่าก่อสร้างถนนลาดยาง
แบบแอสฟัลท์ติกคอนกรีต
ถนนสายสี่แยกสวนป่า-ด่านปริง หมู่ที่ 7
  - ระยะทางถนนยาว 220 เมตร 
ถนนกว้าง 5 เมตร ผิวจราจร  5  เมตรหนา 0.05 เมตร หรือ มีพื้นที่ลาดยาง
ไม่น้อยกว่า 1,100 ตารางเมตร
จำนวน 1 สาย พร้อมป้ายโครงการ 
จำนวน 1 ป้าย รายละเอียดแบบแปลน
เป็นไปตาม อบต.วังหิน กำหนด 
</t>
  </si>
  <si>
    <t xml:space="preserve">เพื่อจ่ายเป็นค่าก่อสร้างถนนลาดยาง
แบบแอสฟัลท์ติกคอนกรีต
ถนนสายไสปง - ไสกรูด  หมู่ที่  9
  - ระยะทางถนนยาว 220 เมตร 
ถนนกว้าง 5 เมตร ผิวจราจร  5  เมตรหนา 0.05 เมตร หรือ มีพื้นที่ลาดยาง
ไม่น้อยกว่า 1,100 ตารางเมตร
จำนวน 1 สาย พร้อมป้ายโครงการ 
จำนวน 1 ป้าย รายละเอียดแบบแปลน
เป็นไปตาม อบต.วังหิน กำหนด 
</t>
  </si>
  <si>
    <t xml:space="preserve">เพื่อจ่ายเป็นค่าก่อสร้างถนนลาดยาง
แบบแอสฟัลท์ติกคอนกรีต
ถนนสายหลัก หมู่ที่ 3-4-6-13
ช่วงหมู่ที่ 4
  - ระยะทางถนนยาว 220 เมตร 
ถนนกว้าง 5 เมตร ผิวจราจร  5  เมตรหนา 0.05 เมตร หรือ มีพื้นที่ลาดยาง
ไม่น้อยกว่า 1,100 ตารางเมตร
จำนวน 1 สาย พร้อมป้ายโครงการ 
จำนวน 1 ป้าย รายละเอียดแบบแปลน
เป็นไปตาม อบต.วังหิน กำหนด 
</t>
  </si>
  <si>
    <t xml:space="preserve">เพื่อจ่ายเป็นค่าก่อสร้างถนนลาดยาง
แบบแอสฟัลท์ติกคอนกรีต
ถนนสายสามแยกบ้านลุงเท่ง -  หมู่ที่ 3
บ้านวังหิน 
  - ระยะทางถนนยาว 220 เมตร 
ถนนกว้าง 5 เมตร ผิวจราจร  5  เมตรหนา 0.05 เมตร หรือ มีพื้นที่ลาดยาง
ไม่น้อยกว่า 1,100 ตารางเมตร
จำนวน 1 สาย พร้อมป้ายโครงการ 
จำนวน 1 ป้าย รายละเอียดแบบแปลน
เป็นไปตาม อบต.วังหิน กำหนด 
</t>
  </si>
  <si>
    <t xml:space="preserve">เพื่อจ่ายเป็นค่าก่อสร้างถนนลาดยาง
แบบแอสฟัลท์ติกคอนกรีต
ถนนสายหนองเจ - บางพงษ์  หมู่ที่ 10
  - ระยะทางถนนยาว 220 เมตร 
ถนนกว้าง 5 เมตร ผิวจราจร  5  เมตรหนา 0.05 เมตร หรือ มีพื้นที่ลาดยาง
ไม่น้อยกว่า 1,100 ตารางเมตร
จำนวน 1 สาย พร้อมป้ายโครงการ 
จำนวน 1 ป้าย รายละเอียดแบบแปลน
เป็นไปตาม อบต.วังหิน กำหนด 
</t>
  </si>
  <si>
    <t xml:space="preserve">เพื่อจ่ายเป็นค่าก่อสร้างถนนลาดยาง
แบบแอสฟัลท์ติกคอนกรีต
ถนนสายหน้าควน - ไสปง หมู่ที่ 12
  - ระยะทางถนนยาว 220 เมตร 
ถนนกว้าง 5 เมตร ผิวจราจร  5  เมตรหนา 0.05 เมตร หรือ มีพื้นที่ลาดยาง
ไม่น้อยกว่า 1,100 ตารางเมตร
จำนวน 1 สาย พร้อมป้ายโครงการ 
จำนวน 1 ป้าย รายละเอียดแบบแปลน
เป็นไปตาม อบต.วังหิน กำหนด 
</t>
  </si>
  <si>
    <t xml:space="preserve">เพื่อจ่ายเป็นค่าก่อสร้างถนนลาดยาง
แบบแอสฟัลท์ติกคอนกรีต
ถนนสายบางพงศ์ - สะพานคลองลำตัง (ตอนที่ 3 )  เชื่อมต่อหมู่ที่ 13  ตำบลบ้านนิคม  หมู่ที่ 2
  - ระยะทางถนนยาว 220 เมตร 
ถนนกว้าง 5 เมตร ผิวจราจร  5  เมตรหนา 0.05 เมตร หรือ มีพื้นที่ลาดยาง
ไม่น้อยกว่า 1,100 ตารางเมตร
จำนวน 1 สาย พร้อมป้ายโครงการ 
จำนวน 1 ป้าย รายละเอียดแบบแปลน
เป็นไปตาม อบต.วังหิน กำหนด 
</t>
  </si>
  <si>
    <t xml:space="preserve">เพื่อจ่ายเป็นค่าปรับปรุงขยายไหล่ทางยกระดับตามสภาพถนนสายวังเนียง - หน้าวัด  หมู่ที่  5
  - ระยะทางถนนยาว 720 เมตร 
ถนนกว้างโดยเฉลี่ย 6.40 เมตร พร้อม
ฝังท่อระบายน้ำ คสล. มอก.3 ขนาด 
0.80 เมตร  จำนวน 3 จุด จุดละ 8 ท่อน
จำนวน 1 สาย พร้อมป้ายโครงการ 
จำนวน 1 ป้าย รายละเอียดแบบแปลน
เป็นไปตาม อบต.วังหิน กำหนด 
</t>
  </si>
  <si>
    <t xml:space="preserve">เพื่อจ่ายเป็นค่ายกระดับถนนสายไสไคร
หมู่ที่ 11
  - ระยะทางรวม  275  เมตร  
ถนนกว้างโดยเฉลี่ย  5 เมตร พร้อม
ฝังท่อระบายน้ำ คสล. มอก.3  
จำนวน 4 จุด จุดละ 2 ท่อน
จำนวน 1 สาย พร้อมป้ายโครงการ 
จำนวน 1 ป้าย รายละเอียดแบบแปลน
เป็นไปตาม อบต.วังหิน กำหนด 
</t>
  </si>
  <si>
    <t xml:space="preserve">เพื่อจ่ายเป็นค่ายกระดับถนนสายหินครกเบือ  จำนวน  2  จุด  ดังนี้
  จุดที่  1
  - ระยะทางยาว   75  เมตร  ถนนกว้างโดยเฉลี่ย  5 เมตร พร้อมฝังท่อระบายน้ำ คสล. มอก.3ขนาด 0.80 x 1.00  เมตร  จำนวน 1  จุด  จุดละ 8 ท่อน
  จุดที่  2  
- ระยะทางยาว   200  เมตร  ถนนกว้างโดยเฉลี่ย   5 เมตร พร้อมฝังท่อระบายน้ำ คสล. มอก.3  ขนาด 0.80 x 1.00  เมตร  จำนวน 2  จุด  จุดละ 8 ท่อน
</t>
  </si>
  <si>
    <t xml:space="preserve">เพื่อจ่ายเป็นเงินเดือนและเงินปรับปรุงเงินเดือนให้แก่พนักงานส่วนตำบล
 สังกัดกองช่าง
</t>
  </si>
  <si>
    <t xml:space="preserve">เพื่อจ่ายเป็นเงินเพิ่มต่างๆ  ของพนักงานส่วนตำบลที่มีสิทธิได้รับเงินเพิ่ม
</t>
  </si>
  <si>
    <t xml:space="preserve">เพื่อจ่ายเป็นเงินประจำตำแหน่งให้แก่ผู้อำนวยการกองช่าง
</t>
  </si>
  <si>
    <t xml:space="preserve">เพื่อจ่ายเป็นค่าตอบแทนพนักงานจ้าง 
</t>
  </si>
  <si>
    <t xml:space="preserve">เพื่อจ่ายเป็นเงินเพิ่มต่างๆ  ของพนักงานจ้าง
</t>
  </si>
  <si>
    <t xml:space="preserve">เพื่อจ่ายเป็นค่าตอบแทนผู้ปฎิบัติราชการอันเป็นประโยชน์แก่องค์กรปกครองส่วนท้องถิ่น 
</t>
  </si>
  <si>
    <t xml:space="preserve">เพื่อจ่ายเป็นค่าตอบแทนการปฎิบัติงานนอกเวลาราชการ
 </t>
  </si>
  <si>
    <t xml:space="preserve">เพื่อจ่ายเป็นค่าเช่าบ้าน ให้แก่ พนักงานส่วนตำบลที่มีสิทธิเบิกได้
</t>
  </si>
  <si>
    <t xml:space="preserve">เพื่อจ่ายเป็นค่าเงินช่วยเหลือการศึกษาบุตร ให้แก่พนักงานส่วนตำบล
</t>
  </si>
  <si>
    <t xml:space="preserve">เพื่อจ่ายเป็นค่ารายจ่ายเพื่อให้ได้มาซึ่งบริการ 
</t>
  </si>
  <si>
    <t xml:space="preserve">เพื่อจ่ายเป็นค่าใช้จ่ายในการเดินทางไปราชการในและนอกราชอาณาจักร 
</t>
  </si>
  <si>
    <t xml:space="preserve">เพื่อจ่ายเป็นค่าบำรุงรักษาและซ่อมแซม
</t>
  </si>
  <si>
    <t xml:space="preserve">เพื่อจ่ายเป็นค่าจัดซื้อวัสดุสำนักงาน 
</t>
  </si>
  <si>
    <t xml:space="preserve">เพื่อจ่ายเป็นค่าจัดซื้อวัสดุไฟฟ้าและวิทยุ 
</t>
  </si>
  <si>
    <t xml:space="preserve">เพื่อจ่ายเป็นค่าจัดซื้อวัสดุก่อสร้าง 
</t>
  </si>
  <si>
    <t xml:space="preserve">เพื่อจ่ายเป็นค่าจัดซื้อวัสดุโฆษณาและเผยแพร่
</t>
  </si>
  <si>
    <t xml:space="preserve">เพื่อจ่ายเป็นค่าจัดซื้อวัสดุคอมพิวเตอร์
</t>
  </si>
  <si>
    <r>
      <t xml:space="preserve">                               แผนงาน  </t>
    </r>
    <r>
      <rPr>
        <b/>
        <i/>
        <sz val="14"/>
        <color theme="1"/>
        <rFont val="TH SarabunPSK"/>
        <family val="2"/>
      </rPr>
      <t xml:space="preserve">การศาสนาวัฒนธรรมและนันทนาการ </t>
    </r>
  </si>
  <si>
    <r>
      <t xml:space="preserve">                               งาน  </t>
    </r>
    <r>
      <rPr>
        <b/>
        <i/>
        <sz val="14"/>
        <color theme="1"/>
        <rFont val="TH SarabunPSK"/>
        <family val="2"/>
      </rPr>
      <t>วิชาการวางแผนและส่งเสริมการท่องเที่ยว</t>
    </r>
  </si>
  <si>
    <t xml:space="preserve">เพื่อจ่ายเป็นค่าใช้จ่ายตามโครงการส่งเสริมและสนับสนุนการท่องเที่ยว
</t>
  </si>
  <si>
    <r>
      <t xml:space="preserve">                               แผนงาน  </t>
    </r>
    <r>
      <rPr>
        <b/>
        <i/>
        <sz val="14"/>
        <color theme="1"/>
        <rFont val="TH SarabunPSK"/>
        <family val="2"/>
      </rPr>
      <t>การศึกษา</t>
    </r>
  </si>
  <si>
    <r>
      <t xml:space="preserve">                               งาน  </t>
    </r>
    <r>
      <rPr>
        <b/>
        <i/>
        <sz val="14"/>
        <color theme="1"/>
        <rFont val="TH SarabunPSK"/>
        <family val="2"/>
      </rPr>
      <t>บริหารทั่วไปเกี่ยวกับการศึกษา</t>
    </r>
  </si>
  <si>
    <r>
      <t xml:space="preserve">                               งาน  </t>
    </r>
    <r>
      <rPr>
        <b/>
        <i/>
        <sz val="14"/>
        <color theme="1"/>
        <rFont val="TH SarabunPSK"/>
        <family val="2"/>
      </rPr>
      <t>ระดับก่อนวัยเรียนและประถมศึกษา</t>
    </r>
  </si>
  <si>
    <r>
      <t xml:space="preserve">                               งาน  </t>
    </r>
    <r>
      <rPr>
        <b/>
        <i/>
        <sz val="14"/>
        <color theme="1"/>
        <rFont val="TH SarabunPSK"/>
        <family val="2"/>
      </rPr>
      <t xml:space="preserve">กีฬาและนันทนาการ </t>
    </r>
  </si>
  <si>
    <r>
      <t xml:space="preserve">                               งาน  </t>
    </r>
    <r>
      <rPr>
        <b/>
        <i/>
        <sz val="14"/>
        <color theme="1"/>
        <rFont val="TH SarabunPSK"/>
        <family val="2"/>
      </rPr>
      <t>ศาสนาวัฒนธรรมท้องถิ่น</t>
    </r>
  </si>
  <si>
    <t xml:space="preserve">เพื่อจ่ายเป็นเงินวิทยะฐานะชำนาญการ
ให้แก่พนักงานครู สังกัด อบต.วังหิน
</t>
  </si>
  <si>
    <t xml:space="preserve">เพื่อจ่ายเป็นค่าเงินเดือนและเงินปรับปรุงเงินเดือนให้แก่พนักงานครู  สังกัด              อบต.วังหิน  จำนวน  12  อัตรา  
</t>
  </si>
  <si>
    <t xml:space="preserve">เพื่อจ่ายเป็นเงินค่าตอบแทนพนักงานจ้าง
ตามภารกิจตำแหน่ง ผู้ดูแลเด็ก (ทักษะ)
จำนวน  5  อัตรา  
</t>
  </si>
  <si>
    <t xml:space="preserve">เพื่อจ่ายเป็นเงินเพิ่มค่าครองชีพและเงิน
เพิ่มต่างๆ  ของพนักงานจ้าง ให้แก่ 
พนักงานจ้าง ตำแหน่ง ผู้ดูแลเด็ก(ทักษะ)
สังกัด อบต.วังหิน 
   </t>
  </si>
  <si>
    <t xml:space="preserve">เพื่อจ่ายเป็นค่าตอบแทนผู้ปฎิบัติราชการอันเป็นประโยชน์แก่องค์การบริหารส่วนตำบล ตามระเบียบกำหนด  เช่น  กรรมการสอบ  คณะกรรมการประเมินบุคคล  ค่าเงินประโยชน์ตอบแทนอื่น เป็นกรณีพิเศษ 
( เงินรางวัลประจำปี )  สำหรับพนักงานส่วนท้องถิ่น 
 </t>
  </si>
  <si>
    <t xml:space="preserve">เพื่อจ่ายเป็นค่าตอบแทนการปฎิบัติงานนอกเวลาราชการ ให้แก่ พนักงานส่วนตำบล  ลูกจ้างประจำ  พนักงานจ้าง  และบุคคลที่ได้รับการแต่งตั้งให้มาปฎิบัติงานนอกเวลาราชการ 
</t>
  </si>
  <si>
    <t xml:space="preserve">เพื่อจ่ายเป็นเงินช่วยเหลือการศึกษาบุตรของพนักงานส่วนตำบล และผู้มีสิทธิได้รับเงินค่าช่วยเหลือการศึกษาบุตร ตามระเบียบกำหนด
</t>
  </si>
  <si>
    <t xml:space="preserve">เพื่อจ่ายเป็นค่าใช้จ่ายสำหรับการจัดงานราชพิธี  หรือวันสำคัญของสถาบันพระมหากษัตริย์ และวันสำคัญทางราชการ เช่น  ค่าจ้างทำพานพุ่ม  ค่าเช่าเต็นท์  โต๊ะ  เก้าอี้  ค่าเวทีพร้อมเครื่องเสียง  ค่าตกแต่งสถานที่  ค่าป้ายไวนิล  ฯลฯ 
</t>
  </si>
  <si>
    <t xml:space="preserve">เพื่อจ่ายเป็นค่าใช้จ่ายตามโครงการ
วันท้องถิ่นไทย  ฯลฯ 
</t>
  </si>
  <si>
    <t xml:space="preserve"> - เพื่อจ่ายเป็นรายจ่ายให้มาซึ่งของที่มีลักษณะโดยสภาพไม่คงทนถาวร หรือ ตามปกติ  ที่มีอายุการใช้งานไม่ยืนนาน สิ้นเปลืองหมดไป  หรือ เปลี่ยนสภาพไปในระยะเวลาอันสั้น
 - เพื่อจ่ายเป็นรายจ่ายให้มาซึ่งการจัดหาโปรแกรมคอมพิวเตอร์ที่มีราคาต่อหน่วยหรือ ต่อชุดไม่เกิน  20,0000 บาท
 - เพื่อจ่ายเป็นรายจ่ายให้มาซึ่งการจัดหาสิ่งของที่ใช้ในการซ่อมแซมบำรุงรักษาทรัพย์สินให้สามารถใช้งาน
ได้ตามปกติ
 - เพื่อจ่ายเป็นรายจ่ายให้มาซึ่งการบำรุงรักษาซ่อมแซมครุภัณฑ์  เครื่องปรับอากาศ  เครื่องคอมพิวเตอร์  เครื่องถ่ายเอกสาร  ครุภัณฑ์สำนักงาน ฯลฯ 
</t>
  </si>
  <si>
    <t xml:space="preserve">เพื่อจ่ายเป็นค่าใช้จ่ายตามโครงการสนับสนุนค่าใช้จ่ายการบริหารสถานศึกษา(อุดหนุนอาหารกลางวัน ศพด.)   
</t>
  </si>
  <si>
    <t xml:space="preserve">เพื่อจ่ายเป็นค่าใช้จ่ายตามโครงการกิจกรรมเพื่อเด็กและเยาวชน ฯลฯ
</t>
  </si>
  <si>
    <t xml:space="preserve">เพื่อจ่ายเป็นค่าใช้จ่ายตามโครงการกีฬาอนุบาลสัมพันธ์ ฯลฯ   
</t>
  </si>
  <si>
    <t xml:space="preserve">เพื่อจ่ายเป็นค่าใช้จ่ายตามโครงการแข่งขันทักษะทางวิชาการ  ฯลฯ
</t>
  </si>
  <si>
    <t xml:space="preserve">เพื่อจ่ายเป็นค่าสนับสนุนค่าใช้จ่ายการ
บริหารสถานศึกษา ( เงินอุดหนุน
สำหรับสนับสนุนค่าใช้จ่ายในการ
จัดการศึกษาสำหรับ ศพด.) 
</t>
  </si>
  <si>
    <t xml:space="preserve">เพื่อจ่ายเป็นค่าสนับสนุนค่าใช้จ่ายการ
บริหารสถานศึกษา ( เงินอุดหนุน
สำหรับสนับสนุนค่าจัดการเรียนการสอนของ  ศพด. (รายหัว )  
</t>
  </si>
  <si>
    <t xml:space="preserve">เพื่อจ่ายเป็นค่าจัดซื้อวัสดุไฟฟ้าและวิทยุ เช่น สายไฟ ปลั๊กไฟ หลอดไฟ ฯลฯ
</t>
  </si>
  <si>
    <t xml:space="preserve">เพื่อจ่ายเป็นค่าจัดซื้อวัสดุงานบ้าน
งานครัวเช่น แปรง  ไม้กวาด สบู่
 ซักฟอก ฯลฯ
</t>
  </si>
  <si>
    <t xml:space="preserve">เพื่อจ่ายเป็นค่าอาหารเสริม (นม )  สำหรับเด็กเล็กศูนย์พัฒนาเด็กเล็ก สังกัด อบต.วังหิน และโรงเรียนในเขตพื้นที่ ตำบลวังหิน 
</t>
  </si>
  <si>
    <t xml:space="preserve">เพื่ออุดหนุนเป็นค่าอาหารกลางวัน สำหรับนักเรียนในสถานศึกษา สังกัด สพฐ.ในเขต อบต.วังหิน 
</t>
  </si>
  <si>
    <t xml:space="preserve">เพื่อจ่ายเป็นค่าใช้จ่ายในการส่งนักกีฬาเข้าร่วมการแข่งขัน ที่ อปท.จัดเองหรือ อปท.อื่นเป็นผู้จัด ฯลฯ
</t>
  </si>
  <si>
    <t xml:space="preserve">เพื่อจ่ายเป็นค่าใช้จ่ายในการจัดการแข่งขันกีฬาและส่งเสริมการออกกำลังกาย ฯลฯ 
</t>
  </si>
  <si>
    <t xml:space="preserve">เพื่อจ่ายเป็นค่าใช้จ่ายในการจัดกิจกรรมส่งเสริมความสามารถด้านดนตรีและกีฬา
</t>
  </si>
  <si>
    <t xml:space="preserve">เพื่อจ่ายเป็นค่าใช้จ่ายตามโครงการทำนุบำรุงศาสนา ฯลฯ 
 </t>
  </si>
  <si>
    <t xml:space="preserve">เพื่อจ่ายเป็นค่าใช้จ่ายตามโครงการเข้าพรรษา -  ออกพรรษา ฯลฯ 
</t>
  </si>
  <si>
    <t xml:space="preserve">เพื่อจ่ายเป็นค่าใช้จ่ายตามโครงการส่งเสริมประเพณีลอยกระทง  ฯลฯ 
</t>
  </si>
  <si>
    <t xml:space="preserve">เพื่อจ่ายเป็นค่าใช้จ่ายตามโครงการอบรมคุณธรรมจริยธรรมและศาสนพิธีแก่ประชาชน  ฯลฯ 
</t>
  </si>
  <si>
    <t xml:space="preserve">เพื่อจ่ายเป็นค่าใช้จ่ายตามโครงการอาบน้ำผู้สูงอายุ  ฯลฯ 
</t>
  </si>
  <si>
    <t xml:space="preserve">เพื่ออุดหนุนงบประมาณ ให้แก่สภาวัฒนธรรมอำเภอบางขัน ตามโครงการส่งเสริมสนับสนุนอนุรักษฺฟื้นฟูประเพณีชักพระอำเภอบางขัน ประจำปี พ.ศ. 2562
</t>
  </si>
  <si>
    <t xml:space="preserve">เพื่ออุดหนุนงบประมาณให้แก่ ที่ทำการอำเภอบางขัน  ตามโครงการอุดหนุนประเพณีบุญสารทเดือนสิบอำเภอบางขัน 
</t>
  </si>
  <si>
    <t xml:space="preserve">เพื่ออุดหนุนงบประมาณ ให้แก่ที่ทำการอำเภอบางขัน ตามโครงการอุดหนุนประเพณีมาฆะบูชา  แห่ผ้าพระบฎ อำเภอบางขัน 
</t>
  </si>
  <si>
    <r>
      <t xml:space="preserve">                               แผนงาน  </t>
    </r>
    <r>
      <rPr>
        <b/>
        <i/>
        <sz val="14"/>
        <color theme="1"/>
        <rFont val="TH SarabunPSK"/>
        <family val="2"/>
      </rPr>
      <t xml:space="preserve">การเกษตร </t>
    </r>
  </si>
  <si>
    <r>
      <t xml:space="preserve">                               งาน  </t>
    </r>
    <r>
      <rPr>
        <b/>
        <i/>
        <sz val="14"/>
        <color theme="1"/>
        <rFont val="TH SarabunPSK"/>
        <family val="2"/>
      </rPr>
      <t xml:space="preserve">อนุรักษ์แหล่งน้ำและป่าไม้ </t>
    </r>
  </si>
  <si>
    <r>
      <t xml:space="preserve">                               งาน  </t>
    </r>
    <r>
      <rPr>
        <b/>
        <i/>
        <sz val="14"/>
        <color theme="1"/>
        <rFont val="TH SarabunPSK"/>
        <family val="2"/>
      </rPr>
      <t>ส่งเสริมการเกษตร</t>
    </r>
  </si>
  <si>
    <r>
      <t xml:space="preserve">                               แผนงาน  </t>
    </r>
    <r>
      <rPr>
        <b/>
        <i/>
        <sz val="14"/>
        <color theme="1"/>
        <rFont val="TH SarabunPSK"/>
        <family val="2"/>
      </rPr>
      <t>สาธารณสุข</t>
    </r>
  </si>
  <si>
    <r>
      <t xml:space="preserve">                               งาน  </t>
    </r>
    <r>
      <rPr>
        <b/>
        <i/>
        <sz val="14"/>
        <color theme="1"/>
        <rFont val="TH SarabunPSK"/>
        <family val="2"/>
      </rPr>
      <t>บริการสาธารณสุขและงานสาธารณสุขอื่น</t>
    </r>
  </si>
  <si>
    <t xml:space="preserve">เพื่อจ่ายเป็นค่าใช้จ่ายตามโครงการปลูกหญ้าแฝกเฉลิมพระเกียรติเพื่อการอนุรักษ์ดินและน้ำ
</t>
  </si>
  <si>
    <t xml:space="preserve">เพื่อจ่ายเป็นค่าใช้จ่ายตามโครงการพัฒนาแหล่งเรียนรู้ทางการเกษตรเชิงอนุรักษ์ 
</t>
  </si>
  <si>
    <t xml:space="preserve">เพื่อจ่ายเป็นค่าใช้จ่ายตามโครงการบริหารจัดการขยะในชุมชนของตำบล   วังหิน 
</t>
  </si>
  <si>
    <r>
      <t xml:space="preserve">                               แผนงาน  </t>
    </r>
    <r>
      <rPr>
        <b/>
        <i/>
        <sz val="14"/>
        <color theme="1"/>
        <rFont val="TH SarabunPSK"/>
        <family val="2"/>
      </rPr>
      <t xml:space="preserve">การรักษาความสงบภายใน </t>
    </r>
  </si>
  <si>
    <r>
      <t xml:space="preserve">                               งาน  </t>
    </r>
    <r>
      <rPr>
        <b/>
        <i/>
        <sz val="14"/>
        <color theme="1"/>
        <rFont val="TH SarabunPSK"/>
        <family val="2"/>
      </rPr>
      <t xml:space="preserve">ป้องกันภัยฝ่ายพลเรือนและระงับอัคคีภัย </t>
    </r>
  </si>
  <si>
    <r>
      <t xml:space="preserve">                               แผนงาน  </t>
    </r>
    <r>
      <rPr>
        <b/>
        <i/>
        <sz val="14"/>
        <color theme="1"/>
        <rFont val="TH SarabunPSK"/>
        <family val="2"/>
      </rPr>
      <t xml:space="preserve">สาธารณสุข </t>
    </r>
  </si>
  <si>
    <r>
      <t xml:space="preserve">                               แผนงาน  </t>
    </r>
    <r>
      <rPr>
        <b/>
        <i/>
        <sz val="14"/>
        <color theme="1"/>
        <rFont val="TH SarabunPSK"/>
        <family val="2"/>
      </rPr>
      <t>สังคมสงเคราะห์</t>
    </r>
  </si>
  <si>
    <r>
      <t xml:space="preserve">                               งาน  </t>
    </r>
    <r>
      <rPr>
        <b/>
        <i/>
        <sz val="14"/>
        <color theme="1"/>
        <rFont val="TH SarabunPSK"/>
        <family val="2"/>
      </rPr>
      <t>สวัสดิการสังคมสงเคราะห์</t>
    </r>
  </si>
  <si>
    <r>
      <t xml:space="preserve">                               แผนงาน  </t>
    </r>
    <r>
      <rPr>
        <b/>
        <i/>
        <sz val="14"/>
        <color theme="1"/>
        <rFont val="TH SarabunPSK"/>
        <family val="2"/>
      </rPr>
      <t>สร้างความเข้มแข็งของชุมชน</t>
    </r>
  </si>
  <si>
    <r>
      <t xml:space="preserve">                               งาน  </t>
    </r>
    <r>
      <rPr>
        <b/>
        <i/>
        <sz val="14"/>
        <color theme="1"/>
        <rFont val="TH SarabunPSK"/>
        <family val="2"/>
      </rPr>
      <t>ส่งเสริมและสนับสนุนความเข้มแข็งชุมชน</t>
    </r>
  </si>
  <si>
    <r>
      <t xml:space="preserve">                               แผนงาน  </t>
    </r>
    <r>
      <rPr>
        <b/>
        <i/>
        <sz val="14"/>
        <color theme="1"/>
        <rFont val="TH SarabunPSK"/>
        <family val="2"/>
      </rPr>
      <t>งบกลาง</t>
    </r>
  </si>
  <si>
    <r>
      <t xml:space="preserve">                               งาน  </t>
    </r>
    <r>
      <rPr>
        <b/>
        <i/>
        <sz val="14"/>
        <color theme="1"/>
        <rFont val="TH SarabunPSK"/>
        <family val="2"/>
      </rPr>
      <t>งบกลาง</t>
    </r>
  </si>
  <si>
    <t xml:space="preserve">เพื่อจ่ายเป็นค่าตอบแทนผู้ปฎิบัติราชการอันเป็นประโยชน์แก่ อบต. ตามระเบียบกำหนด 
</t>
  </si>
  <si>
    <t xml:space="preserve">เพื่อจ่ายเป็นค่าใช้จ่ายตามโครงการกิจกรรมถนนปลอดภัย 
</t>
  </si>
  <si>
    <t xml:space="preserve">เพื่อจ่ายเป็นค่าใช้จ่ายตามโครงการ  สนับสนุนการปฎิบัติการแพทย์ฉุกเฉินเบื้องต้น อบต.วังหิน
 </t>
  </si>
  <si>
    <t xml:space="preserve">เพื่อจ่ายเป็นค่าใช้จ่ายตามโครงการ 
ฝึกอบรมให้ความรู้เตรียมความพร้อมในการป้องกันและบรรเทาสาธารณภัย 
</t>
  </si>
  <si>
    <t>สี่แยกสวนป่า</t>
  </si>
  <si>
    <t xml:space="preserve">เพื่อจ่ายเป็นค่าจัดซื้อยานพาหนะและขนส่ง 
</t>
  </si>
  <si>
    <t xml:space="preserve">เพื่อจ่ายเป็นค่าวัสดุเครื่องแต่งกาย 
</t>
  </si>
  <si>
    <t xml:space="preserve">เพื่อจ่ายเป็นค่าจัดซื้อวัสดุเครื่องดับเพลิง
</t>
  </si>
  <si>
    <t xml:space="preserve">เพื่อจ่ายเป็นค่าใช้จ่ายตามโครงการ จัดการและบริการด้านสุขภาพเชิงรุกตลอดจนอบรมประชาสัมพันธ์รวมถึงการป้องกันยาเสพติด 
</t>
  </si>
  <si>
    <t xml:space="preserve">เพื่อจ่ายเป็นค่าใช้จ่ายตามโครงการ ป้องกันและระงับโรคไข้เลือดออก
</t>
  </si>
  <si>
    <t xml:space="preserve">เพื่อจ่ายเป็นค่าใช้จ่ายตามโครงการ ป้องกันและระงับโรคติดต่อ
</t>
  </si>
  <si>
    <t xml:space="preserve">เพื่อจ่ายเป็นค่าใช้จ่ายตามโครงการ สัตว์ปลอดโรค  คนปลอดภัย  จากโรคพิษสุนัขบ้า 
</t>
  </si>
  <si>
    <t xml:space="preserve">เพื่อจ่ายเป็นค่าจัดซื้อวัสดุวิทยาศาสตร์หรือการแพทย์
</t>
  </si>
  <si>
    <t>หมู่ที่ 10</t>
  </si>
  <si>
    <t>หมู่ที่ 11</t>
  </si>
  <si>
    <t xml:space="preserve">เพื่ออุดหนุนแก่คณะกรรมการหมู่บ้าน หมู่ที่  10 สำหรับขับเคลื่อนโครงการตามแนวพระราชดำริด้านสาธารณสุข  
จำนวน  3  โครงการ
</t>
  </si>
  <si>
    <t xml:space="preserve">เพื่ออุดหนุนแก่คณะกรรมการหมู่บ้าน หมู่ที่  11 สำหรับขับเคลื่อนโครงการตามแนวพระราชดำริด้านสาธารณสุข  
จำนวน  3  โครงการ
</t>
  </si>
  <si>
    <t xml:space="preserve">เพื่ออุดหนุนแก่คณะกรรมการหมู่บ้าน หมู่ที่  12 สำหรับขับเคลื่อนโครงการตามแนวพระราชดำริด้านสาธารณสุข  
จำนวน  3  โครงการ
</t>
  </si>
  <si>
    <t xml:space="preserve">เพื่ออุดหนุนแก่คณะกรรมการหมู่บ้าน หมู่ที่  13 สำหรับขับเคลื่อนโครงการตามแนวพระราชดำริด้านสาธารณสุข 
 จำนวน  3  โครงการ
</t>
  </si>
  <si>
    <t xml:space="preserve">เพื่ออุดหนุนแก่คณะกรรมการหมู่บ้าน หมู่ที่  4 สำหรับขับเคลื่อนโครงการตามแนวพระราชดำริด้านสาธารณสุข  
จำนวน  3  โครงการ
</t>
  </si>
  <si>
    <t xml:space="preserve">เพื่ออุดหนุนแก่คณะกรรมการหมู่บ้าน หมู่ที่  5  สำหรับขับเคลื่อนโครงการตามแนวพระราชดำริด้านสาธารณสุข
 จำนวน  3  โครงการ
</t>
  </si>
  <si>
    <t>หมู่ที่ 12</t>
  </si>
  <si>
    <t>หมู่ที่ 13</t>
  </si>
  <si>
    <t>หมู่ที่ 4</t>
  </si>
  <si>
    <t xml:space="preserve">เพื่ออุดหนุนแก่คณะกรรมการหมู่บ้าน หมู่ที่  6 สำหรับขับเคลื่อนโครงการตามแนวพระราชดำริด้านสาธารณสุข  
จำนวน  3  โครงการ
</t>
  </si>
  <si>
    <t xml:space="preserve">เพื่ออุดหนุนแก่คณะกรรมการหมู่บ้าน หมู่ที่  7 สำหรับขับเคลื่อนโครงการตามแนวพระราชดำริด้านสาธารณสุข  
จำนวน  3  โครงการ
</t>
  </si>
  <si>
    <t xml:space="preserve">เพื่ออุดหนุนแก่คณะกรรมการหมู่บ้าน หมู่ที่  8 สำหรับขับเคลื่อนโครงการตามแนวพระราชดำริด้านสาธารณสุข  
จำนวน  3  โครงการ
</t>
  </si>
  <si>
    <t xml:space="preserve">เพื่ออุดหนุนแก่คณะกรรมการหมู่บ้าน หมู่ที่  9 สำหรับขับเคลื่อนโครงการตามแนวพระราชดำริด้านสาธารณสุข  
จำนวน  3  โครงการ
 </t>
  </si>
  <si>
    <t xml:space="preserve">เพื่ออุดหนุนแก่คณะกรรมการหมู่บ้าน หมู่ที่  1 สำหรับขับเคลื่อนโครงการตามแนวพระราชดำริด้านสาธารณสุข  
จำนวน  3  โครงการ
</t>
  </si>
  <si>
    <t xml:space="preserve">เพื่ออุดหนุนแก่คณะกรรมการหมู่บ้าน หมู่ที่  2 สำหรับขับเคลื่อนโครงการตามแนวพระราชดำริด้านสาธารณสุข  
จำนวน  3  โครงการ
</t>
  </si>
  <si>
    <t>หมู่ที่ 3</t>
  </si>
  <si>
    <t xml:space="preserve">เพื่อจ่ายเป็นค่าใช้จ่ายตามโครงการปรับปรุงที่อยู่อาศัยให้แก่ผู้ยากไร้และผู้ด้อยโอกาสทางสังคม 
</t>
  </si>
  <si>
    <t>เพื่อจ่ายเป็นค่าใช้จ่ายตามโครงการสนับสนุนศูนย์พัฒนาครอบครัว</t>
  </si>
  <si>
    <t xml:space="preserve">เพื่อจ่ายเป็นค่าใช้จ่ายตามโครงการฝึกอบรม /สัมมนา / ศึกษาดูงาน 
</t>
  </si>
  <si>
    <t xml:space="preserve">เพื่อจ่ายเป็นค่าใช้จ่ายตามโครงการเศรษฐกิจพอเพียง แลกเปลี่ยนเรียนรู้ภูมิปัญญาท้องถิ่น
</t>
  </si>
  <si>
    <t xml:space="preserve">เพื่อจ่ายเป็นค่าใช้จ่ายตามโครงการส่งเสริมการผลิตสินค้าพื้นบ้าน  หนึ่งหมูบ้านหนึ่งผลิตภัณฑ์
</t>
  </si>
  <si>
    <t xml:space="preserve">เพื่อจ่ายเป็นค่าใช้จ่ายตามโครงการ ส่งเสริมอาชีพ / สวัสดิการ/ 
ส่งเสริมกลุ่มสตรี / กลุ่มประเพณีวัฒนธรรม/ กลุ่มอาชีพ/ กลุ่มเกษตรกร 
</t>
  </si>
  <si>
    <t xml:space="preserve">เพื่อจ่ายเป็นเงินค่าเบี้ยยังชีพผู้สูงอายุในพื้นที่  อบต.วังหิน  
</t>
  </si>
  <si>
    <t xml:space="preserve">เพื่อจ่ายเป็นเงินค่าเบี้ยยังชีพคนพิการในเขตพื้นที่  อบต.วังหิน  
</t>
  </si>
  <si>
    <t xml:space="preserve">เพื่อจ่ายเป็นเงินสค่าเบี้ยยังชีพผู้สูงป่วยเอดส์ในเขตพื้นที่  อบต.วังหิน
</t>
  </si>
  <si>
    <t xml:space="preserve">เพื่อจ่ายเป็นเงินสมทบกองทุนหลักประกันสุขภาพ อบต.วังหิน 
</t>
  </si>
  <si>
    <r>
      <t xml:space="preserve">                               แผนงาน  </t>
    </r>
    <r>
      <rPr>
        <b/>
        <i/>
        <sz val="14"/>
        <color theme="1"/>
        <rFont val="TH SarabunPSK"/>
        <family val="2"/>
      </rPr>
      <t>บริหารงานทั่วไป</t>
    </r>
  </si>
  <si>
    <r>
      <t xml:space="preserve">                               งาน  </t>
    </r>
    <r>
      <rPr>
        <b/>
        <i/>
        <sz val="14"/>
        <color theme="1"/>
        <rFont val="TH SarabunPSK"/>
        <family val="2"/>
      </rPr>
      <t>บริหารทั่วไป</t>
    </r>
  </si>
  <si>
    <r>
      <t xml:space="preserve">                               งาน  </t>
    </r>
    <r>
      <rPr>
        <b/>
        <i/>
        <sz val="14"/>
        <color theme="1"/>
        <rFont val="TH SarabunPSK"/>
        <family val="2"/>
      </rPr>
      <t>บริหารงานคลัง</t>
    </r>
  </si>
  <si>
    <r>
      <t xml:space="preserve">                               งาน  </t>
    </r>
    <r>
      <rPr>
        <b/>
        <i/>
        <sz val="14"/>
        <color theme="1"/>
        <rFont val="TH SarabunPSK"/>
        <family val="2"/>
      </rPr>
      <t>ส่งเสริมและสนับสนุนความเข้มแข็งของชุมชน</t>
    </r>
  </si>
  <si>
    <t xml:space="preserve">เพื่อจ่ายเป็นค่าตอบแทนรายเดือนนายก อบต. และ รองนายก อบต. 
</t>
  </si>
  <si>
    <t xml:space="preserve">เพื่อจ่ายเป็นค่าตอบแทนประจำตำแหน่ง นายก / รองนายก 
</t>
  </si>
  <si>
    <t xml:space="preserve">เพื่อจ่ายเป็นค่าตอบแทนพิเศษนายก /
 รองนายก  
</t>
  </si>
  <si>
    <t xml:space="preserve">เพื่อจ่ายเป็นค่าตอบแทนรายเดือนให้แก่ เลขานุการนายก อบต.
</t>
  </si>
  <si>
    <t xml:space="preserve">เพื่อจ่ายเป็นค่าตอบแทนรายเดือน ให้แก่ ประธานสภา รองประธานสภา สมาชิกสภา และเลขานุการสภา อบต.
</t>
  </si>
  <si>
    <t xml:space="preserve">เพื่อจ่ายเป็นค่าเงินเดือนและเงินปรับปรุงเงินเดือนให้แก่พนักงานส่วนตำบล สังกัดสำนักงานปลัด อบต. 
</t>
  </si>
  <si>
    <t xml:space="preserve">เพื่อจ่ายเป็นเงินเพิ่มต่างๆ  ให้แก่พนักงานส่วนตำบลที่มีสิทธิ์ได้รับเงินเพิ่ม 
</t>
  </si>
  <si>
    <t xml:space="preserve">เพื่อจ่ายเป็นเงินประจำตำแหน่ง ให้แก่ ปลัด อบต. รองปลัด อบต. และหัวหน้าสำนักปลัด อบต. 
</t>
  </si>
  <si>
    <t xml:space="preserve">เพื่อจ่ายเป็นเงินค่าจ้างลูกจ้างประจำ สังกัดสำนักงานงานปลัด อบต.
</t>
  </si>
  <si>
    <t xml:space="preserve">เพื่อจ่ายเป็นค่าตอบแทนพนักงานจ้างตามภารกิจ 
</t>
  </si>
  <si>
    <t xml:space="preserve">เพื่อจ่ายเป็นเงินเพิ่มค่าครองชีพและเงินเพิ่มต่างๆ  ของพนักงานจ้าง
</t>
  </si>
  <si>
    <t xml:space="preserve">เพื่อจ่ายเป็นค่าตอบแทนผู้ปฎิบัติการอันเป็นประโยชน์แก่องค์กรปกครองส่วนท้องถิ่น   
</t>
  </si>
  <si>
    <t xml:space="preserve">เพื่อจ่ายเป็นค่าตอบการปฎิบัติงานนอกเวลาราชการ
</t>
  </si>
  <si>
    <t>เพื่อจ่ายเป็นค่าเช่าบ้าน ค่าเช่าซื้อบ้าน ค่ากู้ยืมเงินเพื่อชำระค่าบ้าน ให้แก่ พนักงานส่วนตำบล</t>
  </si>
  <si>
    <t xml:space="preserve">เพื่อจ่ายเป็นเงินช่วยเหลือการศึกษาของบุตรพนักงานส่วนตำบล ลูกจ้างประจำ คณะผู้บริหาร ฯลฯ 
</t>
  </si>
  <si>
    <t xml:space="preserve">เพื่อจ่ายเป็นรายจ่ายเกี่ยวกับการรับรองและพิธีการ 
</t>
  </si>
  <si>
    <t xml:space="preserve">เพื่อจ่ายเป็นค่าใช้จ่ายในการเลือกตั้งสมาชิกสภาองค์การบริหารส่วนตำบล และ นายกองค์การบริหารส่วนตำบล   
</t>
  </si>
  <si>
    <t xml:space="preserve">เพื่อจ่ายเป็นค่าใช้จ่ายตามโครงการอบรมสัมมนา / ศึกษาดูงาน เพื่อพัฒนาความรู้ให้แก่ คณะผู้บริหาร  ส.อบต. พนักงานส่วนตำบล , ลูกจ้างประจำ และพนักงานจ้าง  
</t>
  </si>
  <si>
    <t xml:space="preserve">เพื่อจ่ายเป็นค่าใช้จ่ายในการซ่อมแซม 
</t>
  </si>
  <si>
    <t xml:space="preserve">เพื่อจ่ายเป็นค่าจัดซื้อวัสดุไฟฟ้าและวิทยุ
</t>
  </si>
  <si>
    <t xml:space="preserve">เพื่อจ่ายเป็นค่าจัดซื้อวัสดุงานบ้าน
งานครัว   
</t>
  </si>
  <si>
    <t xml:space="preserve">เพื่อจ่ายเป็นค่าวัสดุยานหาหนะและขนส่ง
</t>
  </si>
  <si>
    <t xml:space="preserve">เพื่อจ่ายเป็นค่าจัดซื้อวัสดุเชื้อเพลิงและหล่อลื่น
</t>
  </si>
  <si>
    <t xml:space="preserve">เพื่อจ่ายเป็นค่าจัดซื้อวัสดุการเกษตร
</t>
  </si>
  <si>
    <t xml:space="preserve">เพื่อจ่ายเป็นค่าวัสดุโฆษณาและเผยแพร่
</t>
  </si>
  <si>
    <t xml:space="preserve">เพื่อจ่ายเป็นค่าจัดซื้อวัสดุคอมพิวเตอรฺ
</t>
  </si>
  <si>
    <t xml:space="preserve">เพื่อจ่ายเป็นค่าจัดซื้อวัสดุอื่น
</t>
  </si>
  <si>
    <t xml:space="preserve">เพื่อจ่ายเป็นค่าไฟฟ้าสำหรับที่ทำการ 
อบต.วังหิน
</t>
  </si>
  <si>
    <t xml:space="preserve">เพื่อจ่ายเป็นค่าโทรศัพท์ - โทรสาร ที่ใช้ในการติดต่อราชการ ของ อบต.วังหิน
</t>
  </si>
  <si>
    <t xml:space="preserve">เพื่อจ่ายเป็นค่าไปรษณีย์ ค่าธนานัติ 
</t>
  </si>
  <si>
    <t xml:space="preserve">เพื่อจ่ายเป็นค่าบริการสื่อสารและโทรคมนาคม
</t>
  </si>
  <si>
    <t xml:space="preserve">เพื่อจ่ายเป็นค่าจัดซื้อเครื่องฉีดน้ำแรงดันสูง  จำนวน  1  เครื่อง
</t>
  </si>
  <si>
    <t xml:space="preserve">เพื่อจ่ายเป็นค่าจัดซื้อเครื่องคอมพิวเตอร์โน๊ตบุ๊ก  จำนวน  2  เครื่อง
</t>
  </si>
  <si>
    <t xml:space="preserve">เพื่อจ่ายเป็นค่าจ้างองค์กรหรือสถาบันการศึกษาเพื่อประเมินความพึงพอใจของประชาชนที่มีต่อคุณภาพการบริการของ อบต.วังหิน
</t>
  </si>
  <si>
    <t xml:space="preserve">เพื่อจ่ายเป็นเงินเดือนและเงินปรับปรุงเงินเดือนให้แก่พนักงานส่วนตำบล 
สังกัด กองคลัง  
</t>
  </si>
  <si>
    <t>สำนักงาน ปลัด อบต.</t>
  </si>
  <si>
    <t xml:space="preserve">เพื่อจ่ายเป็นเงินเพิ่มต่างๆ ของพนักงานส่วนตำบล
</t>
  </si>
  <si>
    <t xml:space="preserve">เพื่อจ่ายเป็นเงินประจำตำแหน่งให้แก่ ผู้อำนวยการกองคลัง 
</t>
  </si>
  <si>
    <t xml:space="preserve">เพื่อจ่ายเป็นค่าตอบแทนพนักงานจ้าง
</t>
  </si>
  <si>
    <t xml:space="preserve">เพื่อจ่ายเป็นเงินเพิ่มต่างๆ ของพนักงานจ้าง
</t>
  </si>
  <si>
    <t xml:space="preserve">เพื่อจ่ายเป็นค่าตอบแทนการปฎิบัติงานนอกเวลาราชการ
</t>
  </si>
  <si>
    <t xml:space="preserve">เพื่อจ่ายเป็นค่าเช่าบ้าน ค่าเช่าซื้อบ้าน ค่ากู้ยืมเงินเพื่อชำระราคาบ้าน
</t>
  </si>
  <si>
    <t xml:space="preserve">เพื่อจ่ายเป็นเงินช่วยเหลือการศึกษาบุตร
</t>
  </si>
  <si>
    <t xml:space="preserve">กองคลัง อบต.วังหิน </t>
  </si>
  <si>
    <t xml:space="preserve">เพื่อจ่ายเป็นรายจ่ายให้ได้มาซึ่งบริการ 
</t>
  </si>
  <si>
    <t xml:space="preserve">เพื่อจ่ายเป็นค่าใช้จ่ายในการเดินทางไปราชการในและนอกราชอาณาจักร   
</t>
  </si>
  <si>
    <t xml:space="preserve">เพื่อจ่ายเป็นค่าบำรุงรักษาและซ่อมแซม 
</t>
  </si>
  <si>
    <t xml:space="preserve">เพื่อจ่ายเป็นค่าจัดซื้อวัสดุสำนักงาน
</t>
  </si>
  <si>
    <t xml:space="preserve">เพื่อจ่ายเป็นค่าจัดซื้อ  จัดจ้าง  สั่งซื้อ  สั่งจ้าง เพื่อให้ได้มาซึ่งวัสดุโฆษณาและเผยแพร่
</t>
  </si>
  <si>
    <t xml:space="preserve">เพื่อจ่ายเป็นค่าจัดซื้อเครื่อมพิมพ์ Multifunction  เลเซอร์ หรือ LED 
ขาวดำ  จำนวน  1  เครื่อง
</t>
  </si>
  <si>
    <t xml:space="preserve">เพื่อจ่ายเป็นค่าใช้จ่ายตามโครงการ ส่งเสริมและสนับสนุนการจัดทำแผนพัฒนาท้องถิ่น
</t>
  </si>
  <si>
    <t xml:space="preserve">เพื่อจ่ายเป็นค่าใช้จ่ายตามโครงการส่งเสริมและสนับสนุนการจัดทำแผนพัฒนาหมู่บ้าน แผนชุมชน และแผนพัฒนาตำบลวังหิน 
</t>
  </si>
  <si>
    <t xml:space="preserve">เพื่อจ่ายเป็นเงินสมทบกองทุนประกันสังคม ในอัตราร้อยละ 5 ของค่าตอบแทนพนักงานจ้าง ของ อบต.วังหิน
</t>
  </si>
  <si>
    <t xml:space="preserve">เพื่อจ่ายเป็นเงินสมทบกองทุนเงินทดแทนเป็นรายปีในอัตรา ร้อยละ 0.02 ของค่าจ้างโดยประมาณทั้งปี
</t>
  </si>
  <si>
    <t xml:space="preserve">เพื่อจ่ายเป็นค่าใช้จ่ายในกรณีฉุกเฉินที่มีสาธารณภัยเกิดขึ้น
</t>
  </si>
  <si>
    <t xml:space="preserve">เพื่อจ่ายเป็นค่าใช้จ่ายในการแก้ไขปัญหาเกี่ยวกับการจราจรที่ประชาชนได้รับประโยชน์โดยตรง 
</t>
  </si>
  <si>
    <t xml:space="preserve">เพื่อจ่ายเป็นเงินสมทบกองทุนบำเหน็จบำนาญข้าราชการส่วนท้องถิ่น ( กบท.)
</t>
  </si>
  <si>
    <t xml:space="preserve">เพื่อจ่ายเป็นเงินบำเหน็จลูกจ้างประจำ ให้แก่ นางเอื้อนอุมา  บุญสิทธิ์  ตำแหน่ง 
เจ้าพนักงานจัดเก็บรายได้
</t>
  </si>
  <si>
    <t>สำนักงานปลัด
อบต.วังหิน</t>
  </si>
  <si>
    <t xml:space="preserve">เพื่อจ่ายเป็นค่าใช้จ่ายตามโครงการปรับปรุงและสนับสนุนการดำเนินงานของศูนย์บริการถ่ายทอดเทคโนโลยีการเกษตร   </t>
  </si>
  <si>
    <t>สำนักงานปลัด อบต.</t>
  </si>
  <si>
    <t xml:space="preserve">เพื่อจ่ายเป็นค่าจัดซื้อเลื่อยยนต์ จำนวน  1  </t>
  </si>
  <si>
    <t xml:space="preserve">เพื่อจ่ายเป็นค่าจัดซื้อเครื่องคอมพิวเตอร์
 All In One  สำหรับงานประมวลผล 
 จำนวน  1  เครื่อง
</t>
  </si>
  <si>
    <t xml:space="preserve">   2.1  แผนงานการศาสนาวัฒนธรรมและนันทนาการ </t>
  </si>
  <si>
    <t xml:space="preserve">   4.2  แผนงานสาธารณสุข</t>
  </si>
  <si>
    <t>หมู่ที่ 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</si>
</sst>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50"/>
      <color theme="1"/>
      <name val="TH SarabunPSK"/>
      <family val="2"/>
    </font>
    <font>
      <b/>
      <i/>
      <sz val="14"/>
      <color theme="1"/>
      <name val="TH SarabunPSK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0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7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textRotation="90"/>
    </xf>
    <xf numFmtId="3" fontId="4" fillId="0" borderId="1" xfId="0" applyNumberFormat="1" applyFont="1" applyBorder="1"/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 wrapText="1"/>
    </xf>
    <xf numFmtId="3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187" fontId="3" fillId="0" borderId="1" xfId="1" applyNumberFormat="1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7" fillId="0" borderId="0" xfId="0" applyFont="1"/>
    <xf numFmtId="187" fontId="3" fillId="0" borderId="0" xfId="1" applyNumberFormat="1" applyFont="1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187" fontId="3" fillId="0" borderId="1" xfId="1" applyNumberFormat="1" applyFont="1" applyBorder="1" applyAlignment="1">
      <alignment vertical="top"/>
    </xf>
    <xf numFmtId="0" fontId="3" fillId="0" borderId="1" xfId="0" applyFont="1" applyBorder="1"/>
    <xf numFmtId="3" fontId="3" fillId="0" borderId="1" xfId="0" applyNumberFormat="1" applyFont="1" applyBorder="1" applyAlignment="1">
      <alignment horizontal="right" vertical="top"/>
    </xf>
    <xf numFmtId="187" fontId="4" fillId="0" borderId="1" xfId="1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187" fontId="4" fillId="0" borderId="1" xfId="0" applyNumberFormat="1" applyFont="1" applyBorder="1"/>
    <xf numFmtId="0" fontId="4" fillId="0" borderId="0" xfId="0" applyFont="1" applyBorder="1" applyAlignment="1">
      <alignment horizontal="center" vertical="top"/>
    </xf>
    <xf numFmtId="187" fontId="4" fillId="0" borderId="0" xfId="1" applyNumberFormat="1" applyFont="1" applyBorder="1" applyAlignment="1">
      <alignment horizontal="center" vertical="top"/>
    </xf>
    <xf numFmtId="187" fontId="4" fillId="0" borderId="0" xfId="0" applyNumberFormat="1" applyFont="1" applyBorder="1"/>
    <xf numFmtId="187" fontId="4" fillId="0" borderId="1" xfId="1" applyNumberFormat="1" applyFont="1" applyBorder="1"/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textRotation="90"/>
    </xf>
    <xf numFmtId="0" fontId="4" fillId="0" borderId="0" xfId="0" applyFont="1" applyAlignment="1"/>
    <xf numFmtId="3" fontId="4" fillId="0" borderId="0" xfId="0" applyNumberFormat="1" applyFont="1"/>
    <xf numFmtId="0" fontId="9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3" fontId="4" fillId="0" borderId="4" xfId="0" applyNumberFormat="1" applyFont="1" applyBorder="1"/>
    <xf numFmtId="0" fontId="11" fillId="0" borderId="0" xfId="0" applyFont="1" applyAlignment="1"/>
    <xf numFmtId="0" fontId="11" fillId="0" borderId="0" xfId="0" applyFont="1"/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187" fontId="10" fillId="2" borderId="1" xfId="1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9" xfId="0" applyFont="1" applyBorder="1"/>
    <xf numFmtId="0" fontId="11" fillId="0" borderId="9" xfId="0" applyFont="1" applyBorder="1"/>
    <xf numFmtId="0" fontId="11" fillId="0" borderId="9" xfId="0" applyFont="1" applyBorder="1" applyAlignment="1">
      <alignment horizontal="center"/>
    </xf>
    <xf numFmtId="187" fontId="11" fillId="0" borderId="9" xfId="1" applyNumberFormat="1" applyFont="1" applyBorder="1"/>
    <xf numFmtId="0" fontId="11" fillId="0" borderId="7" xfId="0" applyFont="1" applyBorder="1"/>
    <xf numFmtId="0" fontId="11" fillId="0" borderId="7" xfId="0" applyFont="1" applyBorder="1" applyAlignment="1">
      <alignment horizontal="center"/>
    </xf>
    <xf numFmtId="2" fontId="11" fillId="0" borderId="7" xfId="0" applyNumberFormat="1" applyFont="1" applyBorder="1" applyAlignment="1">
      <alignment horizontal="center"/>
    </xf>
    <xf numFmtId="187" fontId="11" fillId="0" borderId="7" xfId="1" applyNumberFormat="1" applyFont="1" applyBorder="1"/>
    <xf numFmtId="0" fontId="11" fillId="0" borderId="12" xfId="0" applyFont="1" applyBorder="1" applyAlignment="1">
      <alignment horizontal="center" vertical="center"/>
    </xf>
    <xf numFmtId="0" fontId="10" fillId="2" borderId="8" xfId="0" applyFont="1" applyFill="1" applyBorder="1" applyAlignment="1">
      <alignment horizontal="center"/>
    </xf>
    <xf numFmtId="2" fontId="10" fillId="2" borderId="8" xfId="0" applyNumberFormat="1" applyFont="1" applyFill="1" applyBorder="1" applyAlignment="1">
      <alignment horizontal="center"/>
    </xf>
    <xf numFmtId="187" fontId="10" fillId="2" borderId="8" xfId="1" applyNumberFormat="1" applyFont="1" applyFill="1" applyBorder="1" applyAlignment="1">
      <alignment horizontal="center"/>
    </xf>
    <xf numFmtId="0" fontId="10" fillId="0" borderId="6" xfId="0" applyFont="1" applyBorder="1"/>
    <xf numFmtId="0" fontId="11" fillId="0" borderId="6" xfId="0" applyFont="1" applyBorder="1" applyAlignment="1">
      <alignment horizontal="center"/>
    </xf>
    <xf numFmtId="187" fontId="11" fillId="0" borderId="6" xfId="1" applyNumberFormat="1" applyFont="1" applyBorder="1"/>
    <xf numFmtId="187" fontId="10" fillId="2" borderId="8" xfId="1" applyNumberFormat="1" applyFont="1" applyFill="1" applyBorder="1"/>
    <xf numFmtId="187" fontId="11" fillId="0" borderId="0" xfId="1" applyNumberFormat="1" applyFont="1"/>
    <xf numFmtId="0" fontId="11" fillId="0" borderId="6" xfId="0" applyFont="1" applyBorder="1"/>
    <xf numFmtId="0" fontId="11" fillId="2" borderId="8" xfId="0" applyFont="1" applyFill="1" applyBorder="1"/>
    <xf numFmtId="2" fontId="11" fillId="0" borderId="6" xfId="0" applyNumberFormat="1" applyFont="1" applyBorder="1" applyAlignment="1">
      <alignment horizontal="center"/>
    </xf>
    <xf numFmtId="0" fontId="10" fillId="0" borderId="6" xfId="0" applyFont="1" applyBorder="1" applyAlignment="1">
      <alignment wrapText="1"/>
    </xf>
    <xf numFmtId="0" fontId="10" fillId="2" borderId="10" xfId="0" applyFont="1" applyFill="1" applyBorder="1" applyAlignment="1">
      <alignment horizontal="center"/>
    </xf>
    <xf numFmtId="2" fontId="10" fillId="2" borderId="10" xfId="0" applyNumberFormat="1" applyFont="1" applyFill="1" applyBorder="1" applyAlignment="1">
      <alignment horizontal="center"/>
    </xf>
    <xf numFmtId="187" fontId="10" fillId="2" borderId="10" xfId="1" applyNumberFormat="1" applyFont="1" applyFill="1" applyBorder="1"/>
    <xf numFmtId="0" fontId="10" fillId="2" borderId="1" xfId="0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187" fontId="10" fillId="2" borderId="1" xfId="1" applyNumberFormat="1" applyFont="1" applyFill="1" applyBorder="1"/>
    <xf numFmtId="0" fontId="11" fillId="2" borderId="1" xfId="0" applyFont="1" applyFill="1" applyBorder="1"/>
    <xf numFmtId="0" fontId="11" fillId="0" borderId="10" xfId="0" applyFont="1" applyBorder="1"/>
    <xf numFmtId="0" fontId="11" fillId="0" borderId="10" xfId="0" applyFont="1" applyBorder="1" applyAlignment="1">
      <alignment horizontal="center"/>
    </xf>
    <xf numFmtId="2" fontId="11" fillId="0" borderId="10" xfId="0" applyNumberFormat="1" applyFont="1" applyBorder="1" applyAlignment="1">
      <alignment horizontal="center"/>
    </xf>
    <xf numFmtId="187" fontId="11" fillId="0" borderId="10" xfId="1" applyNumberFormat="1" applyFont="1" applyBorder="1"/>
    <xf numFmtId="0" fontId="10" fillId="0" borderId="0" xfId="0" applyFont="1" applyAlignment="1">
      <alignment horizontal="center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left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752475</xdr:colOff>
      <xdr:row>0</xdr:row>
      <xdr:rowOff>28575</xdr:rowOff>
    </xdr:from>
    <xdr:to>
      <xdr:col>5</xdr:col>
      <xdr:colOff>914400</xdr:colOff>
      <xdr:row>1</xdr:row>
      <xdr:rowOff>133350</xdr:rowOff>
    </xdr:to>
    <xdr:sp macro="" textlink="">
      <xdr:nvSpPr>
        <xdr:cNvPr id="2" name="สี่เหลี่ยมผืนผ้ามุมมน 1"/>
        <xdr:cNvSpPr/>
      </xdr:nvSpPr>
      <xdr:spPr>
        <a:xfrm>
          <a:off x="8410575" y="28575"/>
          <a:ext cx="1257300" cy="3714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100"/>
            <a:t>แบบ  ผด. </a:t>
          </a:r>
          <a:r>
            <a:rPr lang="en-US" sz="1100"/>
            <a:t>01</a:t>
          </a:r>
          <a:endParaRPr lang="th-TH" sz="1100"/>
        </a:p>
      </xdr:txBody>
    </xdr:sp>
    <xdr:clientData/>
  </xdr:twoCellAnchor>
  <xdr:twoCellAnchor>
    <xdr:from>
      <xdr:col>4</xdr:col>
      <xdr:colOff>781050</xdr:colOff>
      <xdr:row>24</xdr:row>
      <xdr:rowOff>19050</xdr:rowOff>
    </xdr:from>
    <xdr:to>
      <xdr:col>5</xdr:col>
      <xdr:colOff>942975</xdr:colOff>
      <xdr:row>25</xdr:row>
      <xdr:rowOff>123825</xdr:rowOff>
    </xdr:to>
    <xdr:sp macro="" textlink="">
      <xdr:nvSpPr>
        <xdr:cNvPr id="3" name="สี่เหลี่ยมผืนผ้ามุมมน 2"/>
        <xdr:cNvSpPr/>
      </xdr:nvSpPr>
      <xdr:spPr>
        <a:xfrm>
          <a:off x="8439150" y="6829425"/>
          <a:ext cx="1257300" cy="3714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100"/>
            <a:t>แบบ  ผด. </a:t>
          </a:r>
          <a:r>
            <a:rPr lang="en-US" sz="1100"/>
            <a:t>01</a:t>
          </a:r>
          <a:endParaRPr lang="th-TH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28576</xdr:colOff>
      <xdr:row>0</xdr:row>
      <xdr:rowOff>104776</xdr:rowOff>
    </xdr:from>
    <xdr:to>
      <xdr:col>17</xdr:col>
      <xdr:colOff>95251</xdr:colOff>
      <xdr:row>1</xdr:row>
      <xdr:rowOff>209551</xdr:rowOff>
    </xdr:to>
    <xdr:sp macro="" textlink="">
      <xdr:nvSpPr>
        <xdr:cNvPr id="2" name="สี่เหลี่ยมผืนผ้ามุมมน 1"/>
        <xdr:cNvSpPr/>
      </xdr:nvSpPr>
      <xdr:spPr>
        <a:xfrm>
          <a:off x="8448676" y="104776"/>
          <a:ext cx="1257300" cy="36195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100"/>
            <a:t>แบบ  ผด. ๒</a:t>
          </a:r>
        </a:p>
      </xdr:txBody>
    </xdr:sp>
    <xdr:clientData/>
  </xdr:twoCellAnchor>
  <xdr:twoCellAnchor>
    <xdr:from>
      <xdr:col>12</xdr:col>
      <xdr:colOff>28576</xdr:colOff>
      <xdr:row>0</xdr:row>
      <xdr:rowOff>104776</xdr:rowOff>
    </xdr:from>
    <xdr:to>
      <xdr:col>17</xdr:col>
      <xdr:colOff>95251</xdr:colOff>
      <xdr:row>1</xdr:row>
      <xdr:rowOff>209551</xdr:rowOff>
    </xdr:to>
    <xdr:sp macro="" textlink="">
      <xdr:nvSpPr>
        <xdr:cNvPr id="26" name="สี่เหลี่ยมผืนผ้ามุมมน 25"/>
        <xdr:cNvSpPr/>
      </xdr:nvSpPr>
      <xdr:spPr>
        <a:xfrm>
          <a:off x="8448676" y="104776"/>
          <a:ext cx="1257300" cy="37147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9</xdr:col>
      <xdr:colOff>9525</xdr:colOff>
      <xdr:row>8</xdr:row>
      <xdr:rowOff>352425</xdr:rowOff>
    </xdr:from>
    <xdr:to>
      <xdr:col>12</xdr:col>
      <xdr:colOff>15150</xdr:colOff>
      <xdr:row>8</xdr:row>
      <xdr:rowOff>352430</xdr:rowOff>
    </xdr:to>
    <xdr:cxnSp macro="">
      <xdr:nvCxnSpPr>
        <xdr:cNvPr id="27" name="ลูกศรเชื่อมต่อแบบตรง 26"/>
        <xdr:cNvCxnSpPr/>
      </xdr:nvCxnSpPr>
      <xdr:spPr>
        <a:xfrm flipV="1">
          <a:off x="7715250" y="2819400"/>
          <a:ext cx="720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9</xdr:row>
      <xdr:rowOff>400050</xdr:rowOff>
    </xdr:from>
    <xdr:to>
      <xdr:col>12</xdr:col>
      <xdr:colOff>15150</xdr:colOff>
      <xdr:row>9</xdr:row>
      <xdr:rowOff>400055</xdr:rowOff>
    </xdr:to>
    <xdr:cxnSp macro="">
      <xdr:nvCxnSpPr>
        <xdr:cNvPr id="28" name="ลูกศรเชื่อมต่อแบบตรง 27"/>
        <xdr:cNvCxnSpPr/>
      </xdr:nvCxnSpPr>
      <xdr:spPr>
        <a:xfrm flipV="1">
          <a:off x="7715250" y="9601200"/>
          <a:ext cx="720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15</xdr:row>
      <xdr:rowOff>409575</xdr:rowOff>
    </xdr:from>
    <xdr:to>
      <xdr:col>12</xdr:col>
      <xdr:colOff>15150</xdr:colOff>
      <xdr:row>15</xdr:row>
      <xdr:rowOff>409580</xdr:rowOff>
    </xdr:to>
    <xdr:cxnSp macro="">
      <xdr:nvCxnSpPr>
        <xdr:cNvPr id="29" name="ลูกศรเชื่อมต่อแบบตรง 28"/>
        <xdr:cNvCxnSpPr/>
      </xdr:nvCxnSpPr>
      <xdr:spPr>
        <a:xfrm flipV="1">
          <a:off x="7715250" y="16335375"/>
          <a:ext cx="720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16</xdr:row>
      <xdr:rowOff>390525</xdr:rowOff>
    </xdr:from>
    <xdr:to>
      <xdr:col>12</xdr:col>
      <xdr:colOff>15150</xdr:colOff>
      <xdr:row>16</xdr:row>
      <xdr:rowOff>390530</xdr:rowOff>
    </xdr:to>
    <xdr:cxnSp macro="">
      <xdr:nvCxnSpPr>
        <xdr:cNvPr id="30" name="ลูกศรเชื่อมต่อแบบตรง 29"/>
        <xdr:cNvCxnSpPr/>
      </xdr:nvCxnSpPr>
      <xdr:spPr>
        <a:xfrm flipV="1">
          <a:off x="7715250" y="23040975"/>
          <a:ext cx="720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23</xdr:row>
      <xdr:rowOff>447675</xdr:rowOff>
    </xdr:from>
    <xdr:to>
      <xdr:col>12</xdr:col>
      <xdr:colOff>5625</xdr:colOff>
      <xdr:row>23</xdr:row>
      <xdr:rowOff>447680</xdr:rowOff>
    </xdr:to>
    <xdr:cxnSp macro="">
      <xdr:nvCxnSpPr>
        <xdr:cNvPr id="31" name="ลูกศรเชื่อมต่อแบบตรง 30"/>
        <xdr:cNvCxnSpPr/>
      </xdr:nvCxnSpPr>
      <xdr:spPr>
        <a:xfrm flipV="1">
          <a:off x="7705725" y="29822775"/>
          <a:ext cx="720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219075</xdr:colOff>
      <xdr:row>24</xdr:row>
      <xdr:rowOff>676275</xdr:rowOff>
    </xdr:from>
    <xdr:to>
      <xdr:col>14</xdr:col>
      <xdr:colOff>224700</xdr:colOff>
      <xdr:row>24</xdr:row>
      <xdr:rowOff>676280</xdr:rowOff>
    </xdr:to>
    <xdr:cxnSp macro="">
      <xdr:nvCxnSpPr>
        <xdr:cNvPr id="32" name="ลูกศรเชื่อมต่อแบบตรง 31"/>
        <xdr:cNvCxnSpPr/>
      </xdr:nvCxnSpPr>
      <xdr:spPr>
        <a:xfrm flipV="1">
          <a:off x="8401050" y="36776025"/>
          <a:ext cx="720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31</xdr:row>
      <xdr:rowOff>352425</xdr:rowOff>
    </xdr:from>
    <xdr:to>
      <xdr:col>15</xdr:col>
      <xdr:colOff>5625</xdr:colOff>
      <xdr:row>31</xdr:row>
      <xdr:rowOff>352430</xdr:rowOff>
    </xdr:to>
    <xdr:cxnSp macro="">
      <xdr:nvCxnSpPr>
        <xdr:cNvPr id="33" name="ลูกศรเชื่อมต่อแบบตรง 32"/>
        <xdr:cNvCxnSpPr/>
      </xdr:nvCxnSpPr>
      <xdr:spPr>
        <a:xfrm flipV="1">
          <a:off x="8420100" y="43176825"/>
          <a:ext cx="720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38</xdr:row>
      <xdr:rowOff>390525</xdr:rowOff>
    </xdr:from>
    <xdr:to>
      <xdr:col>15</xdr:col>
      <xdr:colOff>15150</xdr:colOff>
      <xdr:row>38</xdr:row>
      <xdr:rowOff>390530</xdr:rowOff>
    </xdr:to>
    <xdr:cxnSp macro="">
      <xdr:nvCxnSpPr>
        <xdr:cNvPr id="34" name="ลูกศรเชื่อมต่อแบบตรง 33"/>
        <xdr:cNvCxnSpPr/>
      </xdr:nvCxnSpPr>
      <xdr:spPr>
        <a:xfrm flipV="1">
          <a:off x="8429625" y="56521350"/>
          <a:ext cx="720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32</xdr:row>
      <xdr:rowOff>381000</xdr:rowOff>
    </xdr:from>
    <xdr:to>
      <xdr:col>15</xdr:col>
      <xdr:colOff>5625</xdr:colOff>
      <xdr:row>32</xdr:row>
      <xdr:rowOff>381005</xdr:rowOff>
    </xdr:to>
    <xdr:cxnSp macro="">
      <xdr:nvCxnSpPr>
        <xdr:cNvPr id="35" name="ลูกศรเชื่อมต่อแบบตรง 34"/>
        <xdr:cNvCxnSpPr/>
      </xdr:nvCxnSpPr>
      <xdr:spPr>
        <a:xfrm flipV="1">
          <a:off x="8420100" y="49796700"/>
          <a:ext cx="720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219075</xdr:colOff>
      <xdr:row>39</xdr:row>
      <xdr:rowOff>361950</xdr:rowOff>
    </xdr:from>
    <xdr:to>
      <xdr:col>17</xdr:col>
      <xdr:colOff>224700</xdr:colOff>
      <xdr:row>39</xdr:row>
      <xdr:rowOff>361955</xdr:rowOff>
    </xdr:to>
    <xdr:cxnSp macro="">
      <xdr:nvCxnSpPr>
        <xdr:cNvPr id="36" name="ลูกศรเชื่อมต่อแบบตรง 35"/>
        <xdr:cNvCxnSpPr/>
      </xdr:nvCxnSpPr>
      <xdr:spPr>
        <a:xfrm flipV="1">
          <a:off x="9115425" y="63198375"/>
          <a:ext cx="720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228600</xdr:colOff>
      <xdr:row>47</xdr:row>
      <xdr:rowOff>361950</xdr:rowOff>
    </xdr:from>
    <xdr:to>
      <xdr:col>17</xdr:col>
      <xdr:colOff>234225</xdr:colOff>
      <xdr:row>47</xdr:row>
      <xdr:rowOff>361955</xdr:rowOff>
    </xdr:to>
    <xdr:cxnSp macro="">
      <xdr:nvCxnSpPr>
        <xdr:cNvPr id="37" name="ลูกศรเชื่อมต่อแบบตรง 36"/>
        <xdr:cNvCxnSpPr/>
      </xdr:nvCxnSpPr>
      <xdr:spPr>
        <a:xfrm flipV="1">
          <a:off x="9124950" y="76742925"/>
          <a:ext cx="720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</xdr:colOff>
      <xdr:row>46</xdr:row>
      <xdr:rowOff>333375</xdr:rowOff>
    </xdr:from>
    <xdr:to>
      <xdr:col>18</xdr:col>
      <xdr:colOff>15150</xdr:colOff>
      <xdr:row>46</xdr:row>
      <xdr:rowOff>333380</xdr:rowOff>
    </xdr:to>
    <xdr:cxnSp macro="">
      <xdr:nvCxnSpPr>
        <xdr:cNvPr id="38" name="ลูกศรเชื่อมต่อแบบตรง 37"/>
        <xdr:cNvCxnSpPr/>
      </xdr:nvCxnSpPr>
      <xdr:spPr>
        <a:xfrm flipV="1">
          <a:off x="9144000" y="69942075"/>
          <a:ext cx="720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53</xdr:row>
      <xdr:rowOff>447675</xdr:rowOff>
    </xdr:from>
    <xdr:to>
      <xdr:col>15</xdr:col>
      <xdr:colOff>5625</xdr:colOff>
      <xdr:row>53</xdr:row>
      <xdr:rowOff>447680</xdr:rowOff>
    </xdr:to>
    <xdr:cxnSp macro="">
      <xdr:nvCxnSpPr>
        <xdr:cNvPr id="39" name="ลูกศรเชื่อมต่อแบบตรง 38"/>
        <xdr:cNvCxnSpPr/>
      </xdr:nvCxnSpPr>
      <xdr:spPr>
        <a:xfrm flipV="1">
          <a:off x="8420100" y="39681150"/>
          <a:ext cx="720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228600</xdr:colOff>
      <xdr:row>54</xdr:row>
      <xdr:rowOff>438150</xdr:rowOff>
    </xdr:from>
    <xdr:to>
      <xdr:col>14</xdr:col>
      <xdr:colOff>234225</xdr:colOff>
      <xdr:row>54</xdr:row>
      <xdr:rowOff>438155</xdr:rowOff>
    </xdr:to>
    <xdr:cxnSp macro="">
      <xdr:nvCxnSpPr>
        <xdr:cNvPr id="40" name="ลูกศรเชื่อมต่อแบบตรง 39"/>
        <xdr:cNvCxnSpPr/>
      </xdr:nvCxnSpPr>
      <xdr:spPr>
        <a:xfrm flipV="1">
          <a:off x="8410575" y="41805225"/>
          <a:ext cx="720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762000</xdr:colOff>
      <xdr:row>62</xdr:row>
      <xdr:rowOff>371475</xdr:rowOff>
    </xdr:from>
    <xdr:to>
      <xdr:col>17</xdr:col>
      <xdr:colOff>215100</xdr:colOff>
      <xdr:row>62</xdr:row>
      <xdr:rowOff>371480</xdr:rowOff>
    </xdr:to>
    <xdr:cxnSp macro="">
      <xdr:nvCxnSpPr>
        <xdr:cNvPr id="41" name="ลูกศรเชื่อมต่อแบบตรง 40"/>
        <xdr:cNvCxnSpPr/>
      </xdr:nvCxnSpPr>
      <xdr:spPr>
        <a:xfrm flipV="1">
          <a:off x="6981825" y="96621600"/>
          <a:ext cx="284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63</xdr:row>
      <xdr:rowOff>247650</xdr:rowOff>
    </xdr:from>
    <xdr:to>
      <xdr:col>17</xdr:col>
      <xdr:colOff>224625</xdr:colOff>
      <xdr:row>63</xdr:row>
      <xdr:rowOff>247655</xdr:rowOff>
    </xdr:to>
    <xdr:cxnSp macro="">
      <xdr:nvCxnSpPr>
        <xdr:cNvPr id="42" name="ลูกศรเชื่อมต่อแบบตรง 41"/>
        <xdr:cNvCxnSpPr/>
      </xdr:nvCxnSpPr>
      <xdr:spPr>
        <a:xfrm flipV="1">
          <a:off x="6991350" y="49958625"/>
          <a:ext cx="284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64</xdr:row>
      <xdr:rowOff>266700</xdr:rowOff>
    </xdr:from>
    <xdr:to>
      <xdr:col>17</xdr:col>
      <xdr:colOff>224625</xdr:colOff>
      <xdr:row>64</xdr:row>
      <xdr:rowOff>266705</xdr:rowOff>
    </xdr:to>
    <xdr:cxnSp macro="">
      <xdr:nvCxnSpPr>
        <xdr:cNvPr id="43" name="ลูกศรเชื่อมต่อแบบตรง 42"/>
        <xdr:cNvCxnSpPr/>
      </xdr:nvCxnSpPr>
      <xdr:spPr>
        <a:xfrm flipV="1">
          <a:off x="6991350" y="50482500"/>
          <a:ext cx="284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762000</xdr:colOff>
      <xdr:row>65</xdr:row>
      <xdr:rowOff>304800</xdr:rowOff>
    </xdr:from>
    <xdr:to>
      <xdr:col>17</xdr:col>
      <xdr:colOff>215100</xdr:colOff>
      <xdr:row>65</xdr:row>
      <xdr:rowOff>304805</xdr:rowOff>
    </xdr:to>
    <xdr:cxnSp macro="">
      <xdr:nvCxnSpPr>
        <xdr:cNvPr id="44" name="ลูกศรเชื่อมต่อแบบตรง 43"/>
        <xdr:cNvCxnSpPr/>
      </xdr:nvCxnSpPr>
      <xdr:spPr>
        <a:xfrm flipV="1">
          <a:off x="6981825" y="103431975"/>
          <a:ext cx="284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762000</xdr:colOff>
      <xdr:row>66</xdr:row>
      <xdr:rowOff>371475</xdr:rowOff>
    </xdr:from>
    <xdr:to>
      <xdr:col>17</xdr:col>
      <xdr:colOff>215100</xdr:colOff>
      <xdr:row>66</xdr:row>
      <xdr:rowOff>371480</xdr:rowOff>
    </xdr:to>
    <xdr:cxnSp macro="">
      <xdr:nvCxnSpPr>
        <xdr:cNvPr id="45" name="ลูกศรเชื่อมต่อแบบตรง 44"/>
        <xdr:cNvCxnSpPr/>
      </xdr:nvCxnSpPr>
      <xdr:spPr>
        <a:xfrm flipV="1">
          <a:off x="6981825" y="104565450"/>
          <a:ext cx="284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67</xdr:row>
      <xdr:rowOff>304800</xdr:rowOff>
    </xdr:from>
    <xdr:to>
      <xdr:col>17</xdr:col>
      <xdr:colOff>224625</xdr:colOff>
      <xdr:row>67</xdr:row>
      <xdr:rowOff>304805</xdr:rowOff>
    </xdr:to>
    <xdr:cxnSp macro="">
      <xdr:nvCxnSpPr>
        <xdr:cNvPr id="46" name="ลูกศรเชื่อมต่อแบบตรง 45"/>
        <xdr:cNvCxnSpPr/>
      </xdr:nvCxnSpPr>
      <xdr:spPr>
        <a:xfrm flipV="1">
          <a:off x="6991350" y="51654075"/>
          <a:ext cx="284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762000</xdr:colOff>
      <xdr:row>68</xdr:row>
      <xdr:rowOff>333375</xdr:rowOff>
    </xdr:from>
    <xdr:to>
      <xdr:col>17</xdr:col>
      <xdr:colOff>215100</xdr:colOff>
      <xdr:row>68</xdr:row>
      <xdr:rowOff>333380</xdr:rowOff>
    </xdr:to>
    <xdr:cxnSp macro="">
      <xdr:nvCxnSpPr>
        <xdr:cNvPr id="47" name="ลูกศรเชื่อมต่อแบบตรง 46"/>
        <xdr:cNvCxnSpPr/>
      </xdr:nvCxnSpPr>
      <xdr:spPr>
        <a:xfrm flipV="1">
          <a:off x="6981825" y="110128050"/>
          <a:ext cx="284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762000</xdr:colOff>
      <xdr:row>69</xdr:row>
      <xdr:rowOff>247650</xdr:rowOff>
    </xdr:from>
    <xdr:to>
      <xdr:col>17</xdr:col>
      <xdr:colOff>215100</xdr:colOff>
      <xdr:row>69</xdr:row>
      <xdr:rowOff>247655</xdr:rowOff>
    </xdr:to>
    <xdr:cxnSp macro="">
      <xdr:nvCxnSpPr>
        <xdr:cNvPr id="48" name="ลูกศรเชื่อมต่อแบบตรง 47"/>
        <xdr:cNvCxnSpPr/>
      </xdr:nvCxnSpPr>
      <xdr:spPr>
        <a:xfrm flipV="1">
          <a:off x="6981825" y="52654200"/>
          <a:ext cx="284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70</xdr:row>
      <xdr:rowOff>257175</xdr:rowOff>
    </xdr:from>
    <xdr:to>
      <xdr:col>17</xdr:col>
      <xdr:colOff>224625</xdr:colOff>
      <xdr:row>70</xdr:row>
      <xdr:rowOff>257180</xdr:rowOff>
    </xdr:to>
    <xdr:cxnSp macro="">
      <xdr:nvCxnSpPr>
        <xdr:cNvPr id="49" name="ลูกศรเชื่อมต่อแบบตรง 48"/>
        <xdr:cNvCxnSpPr/>
      </xdr:nvCxnSpPr>
      <xdr:spPr>
        <a:xfrm flipV="1">
          <a:off x="6991350" y="53187600"/>
          <a:ext cx="284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762000</xdr:colOff>
      <xdr:row>77</xdr:row>
      <xdr:rowOff>171450</xdr:rowOff>
    </xdr:from>
    <xdr:to>
      <xdr:col>17</xdr:col>
      <xdr:colOff>215100</xdr:colOff>
      <xdr:row>77</xdr:row>
      <xdr:rowOff>171455</xdr:rowOff>
    </xdr:to>
    <xdr:cxnSp macro="">
      <xdr:nvCxnSpPr>
        <xdr:cNvPr id="50" name="ลูกศรเชื่อมต่อแบบตรง 49"/>
        <xdr:cNvCxnSpPr/>
      </xdr:nvCxnSpPr>
      <xdr:spPr>
        <a:xfrm flipV="1">
          <a:off x="6981825" y="55130700"/>
          <a:ext cx="284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78</xdr:row>
      <xdr:rowOff>257175</xdr:rowOff>
    </xdr:from>
    <xdr:to>
      <xdr:col>17</xdr:col>
      <xdr:colOff>224625</xdr:colOff>
      <xdr:row>78</xdr:row>
      <xdr:rowOff>257180</xdr:rowOff>
    </xdr:to>
    <xdr:cxnSp macro="">
      <xdr:nvCxnSpPr>
        <xdr:cNvPr id="51" name="ลูกศรเชื่อมต่อแบบตรง 50"/>
        <xdr:cNvCxnSpPr/>
      </xdr:nvCxnSpPr>
      <xdr:spPr>
        <a:xfrm flipV="1">
          <a:off x="6991350" y="55521225"/>
          <a:ext cx="284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752475</xdr:colOff>
      <xdr:row>79</xdr:row>
      <xdr:rowOff>161925</xdr:rowOff>
    </xdr:from>
    <xdr:to>
      <xdr:col>17</xdr:col>
      <xdr:colOff>205575</xdr:colOff>
      <xdr:row>79</xdr:row>
      <xdr:rowOff>161930</xdr:rowOff>
    </xdr:to>
    <xdr:cxnSp macro="">
      <xdr:nvCxnSpPr>
        <xdr:cNvPr id="52" name="ลูกศรเชื่อมต่อแบบตรง 51"/>
        <xdr:cNvCxnSpPr/>
      </xdr:nvCxnSpPr>
      <xdr:spPr>
        <a:xfrm flipV="1">
          <a:off x="6972300" y="55959375"/>
          <a:ext cx="284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80</xdr:row>
      <xdr:rowOff>104775</xdr:rowOff>
    </xdr:from>
    <xdr:to>
      <xdr:col>11</xdr:col>
      <xdr:colOff>27750</xdr:colOff>
      <xdr:row>80</xdr:row>
      <xdr:rowOff>104780</xdr:rowOff>
    </xdr:to>
    <xdr:cxnSp macro="">
      <xdr:nvCxnSpPr>
        <xdr:cNvPr id="53" name="ลูกศรเชื่อมต่อแบบตรง 52"/>
        <xdr:cNvCxnSpPr/>
      </xdr:nvCxnSpPr>
      <xdr:spPr>
        <a:xfrm flipV="1">
          <a:off x="7705725" y="56226075"/>
          <a:ext cx="50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19050</xdr:colOff>
      <xdr:row>80</xdr:row>
      <xdr:rowOff>161925</xdr:rowOff>
    </xdr:from>
    <xdr:to>
      <xdr:col>16</xdr:col>
      <xdr:colOff>226800</xdr:colOff>
      <xdr:row>80</xdr:row>
      <xdr:rowOff>161930</xdr:rowOff>
    </xdr:to>
    <xdr:cxnSp macro="">
      <xdr:nvCxnSpPr>
        <xdr:cNvPr id="57" name="ลูกศรเชื่อมต่อแบบตรง 56"/>
        <xdr:cNvCxnSpPr/>
      </xdr:nvCxnSpPr>
      <xdr:spPr>
        <a:xfrm flipV="1">
          <a:off x="8915400" y="56283225"/>
          <a:ext cx="68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219075</xdr:colOff>
      <xdr:row>81</xdr:row>
      <xdr:rowOff>133350</xdr:rowOff>
    </xdr:from>
    <xdr:to>
      <xdr:col>11</xdr:col>
      <xdr:colOff>224700</xdr:colOff>
      <xdr:row>81</xdr:row>
      <xdr:rowOff>133355</xdr:rowOff>
    </xdr:to>
    <xdr:cxnSp macro="">
      <xdr:nvCxnSpPr>
        <xdr:cNvPr id="58" name="ลูกศรเชื่อมต่อแบบตรง 57"/>
        <xdr:cNvCxnSpPr/>
      </xdr:nvCxnSpPr>
      <xdr:spPr>
        <a:xfrm flipV="1">
          <a:off x="7686675" y="56540400"/>
          <a:ext cx="720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219075</xdr:colOff>
      <xdr:row>81</xdr:row>
      <xdr:rowOff>171450</xdr:rowOff>
    </xdr:from>
    <xdr:to>
      <xdr:col>18</xdr:col>
      <xdr:colOff>8700</xdr:colOff>
      <xdr:row>81</xdr:row>
      <xdr:rowOff>171455</xdr:rowOff>
    </xdr:to>
    <xdr:cxnSp macro="">
      <xdr:nvCxnSpPr>
        <xdr:cNvPr id="59" name="ลูกศรเชื่อมต่อแบบตรง 58"/>
        <xdr:cNvCxnSpPr/>
      </xdr:nvCxnSpPr>
      <xdr:spPr>
        <a:xfrm flipV="1">
          <a:off x="9353550" y="56578500"/>
          <a:ext cx="50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82</xdr:row>
      <xdr:rowOff>171450</xdr:rowOff>
    </xdr:from>
    <xdr:to>
      <xdr:col>15</xdr:col>
      <xdr:colOff>15150</xdr:colOff>
      <xdr:row>82</xdr:row>
      <xdr:rowOff>171455</xdr:rowOff>
    </xdr:to>
    <xdr:cxnSp macro="">
      <xdr:nvCxnSpPr>
        <xdr:cNvPr id="60" name="ลูกศรเชื่อมต่อแบบตรง 59"/>
        <xdr:cNvCxnSpPr/>
      </xdr:nvCxnSpPr>
      <xdr:spPr>
        <a:xfrm flipV="1">
          <a:off x="8429625" y="56873775"/>
          <a:ext cx="720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228600</xdr:colOff>
      <xdr:row>83</xdr:row>
      <xdr:rowOff>123825</xdr:rowOff>
    </xdr:from>
    <xdr:to>
      <xdr:col>12</xdr:col>
      <xdr:colOff>234225</xdr:colOff>
      <xdr:row>83</xdr:row>
      <xdr:rowOff>123830</xdr:rowOff>
    </xdr:to>
    <xdr:cxnSp macro="">
      <xdr:nvCxnSpPr>
        <xdr:cNvPr id="61" name="ลูกศรเชื่อมต่อแบบตรง 60"/>
        <xdr:cNvCxnSpPr/>
      </xdr:nvCxnSpPr>
      <xdr:spPr>
        <a:xfrm flipV="1">
          <a:off x="7934325" y="57121425"/>
          <a:ext cx="720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209550</xdr:colOff>
      <xdr:row>83</xdr:row>
      <xdr:rowOff>161925</xdr:rowOff>
    </xdr:from>
    <xdr:to>
      <xdr:col>17</xdr:col>
      <xdr:colOff>237300</xdr:colOff>
      <xdr:row>83</xdr:row>
      <xdr:rowOff>161930</xdr:rowOff>
    </xdr:to>
    <xdr:cxnSp macro="">
      <xdr:nvCxnSpPr>
        <xdr:cNvPr id="62" name="ลูกศรเชื่อมต่อแบบตรง 61"/>
        <xdr:cNvCxnSpPr/>
      </xdr:nvCxnSpPr>
      <xdr:spPr>
        <a:xfrm flipV="1">
          <a:off x="9344025" y="57159525"/>
          <a:ext cx="50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84</xdr:row>
      <xdr:rowOff>104775</xdr:rowOff>
    </xdr:from>
    <xdr:to>
      <xdr:col>11</xdr:col>
      <xdr:colOff>27750</xdr:colOff>
      <xdr:row>84</xdr:row>
      <xdr:rowOff>104780</xdr:rowOff>
    </xdr:to>
    <xdr:cxnSp macro="">
      <xdr:nvCxnSpPr>
        <xdr:cNvPr id="63" name="ลูกศรเชื่อมต่อแบบตรง 62"/>
        <xdr:cNvCxnSpPr/>
      </xdr:nvCxnSpPr>
      <xdr:spPr>
        <a:xfrm flipV="1">
          <a:off x="7705725" y="57378600"/>
          <a:ext cx="50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228600</xdr:colOff>
      <xdr:row>84</xdr:row>
      <xdr:rowOff>200025</xdr:rowOff>
    </xdr:from>
    <xdr:to>
      <xdr:col>16</xdr:col>
      <xdr:colOff>18225</xdr:colOff>
      <xdr:row>84</xdr:row>
      <xdr:rowOff>200030</xdr:rowOff>
    </xdr:to>
    <xdr:cxnSp macro="">
      <xdr:nvCxnSpPr>
        <xdr:cNvPr id="64" name="ลูกศรเชื่อมต่อแบบตรง 63"/>
        <xdr:cNvCxnSpPr/>
      </xdr:nvCxnSpPr>
      <xdr:spPr>
        <a:xfrm flipV="1">
          <a:off x="8886825" y="57473850"/>
          <a:ext cx="50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171451</xdr:colOff>
      <xdr:row>11</xdr:row>
      <xdr:rowOff>28576</xdr:rowOff>
    </xdr:from>
    <xdr:to>
      <xdr:col>18</xdr:col>
      <xdr:colOff>1</xdr:colOff>
      <xdr:row>12</xdr:row>
      <xdr:rowOff>133351</xdr:rowOff>
    </xdr:to>
    <xdr:sp macro="" textlink="">
      <xdr:nvSpPr>
        <xdr:cNvPr id="65" name="สี่เหลี่ยมผืนผ้ามุมมน 64"/>
        <xdr:cNvSpPr/>
      </xdr:nvSpPr>
      <xdr:spPr>
        <a:xfrm>
          <a:off x="8591551" y="6648451"/>
          <a:ext cx="1257300" cy="3429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152401</xdr:colOff>
      <xdr:row>19</xdr:row>
      <xdr:rowOff>38102</xdr:rowOff>
    </xdr:from>
    <xdr:to>
      <xdr:col>17</xdr:col>
      <xdr:colOff>219076</xdr:colOff>
      <xdr:row>20</xdr:row>
      <xdr:rowOff>190501</xdr:rowOff>
    </xdr:to>
    <xdr:sp macro="" textlink="">
      <xdr:nvSpPr>
        <xdr:cNvPr id="66" name="สี่เหลี่ยมผืนผ้ามุมมน 65"/>
        <xdr:cNvSpPr/>
      </xdr:nvSpPr>
      <xdr:spPr>
        <a:xfrm>
          <a:off x="8572501" y="12763502"/>
          <a:ext cx="1257300" cy="390524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161926</xdr:colOff>
      <xdr:row>27</xdr:row>
      <xdr:rowOff>66676</xdr:rowOff>
    </xdr:from>
    <xdr:to>
      <xdr:col>17</xdr:col>
      <xdr:colOff>228601</xdr:colOff>
      <xdr:row>28</xdr:row>
      <xdr:rowOff>171451</xdr:rowOff>
    </xdr:to>
    <xdr:sp macro="" textlink="">
      <xdr:nvSpPr>
        <xdr:cNvPr id="68" name="สี่เหลี่ยมผืนผ้ามุมมน 67"/>
        <xdr:cNvSpPr/>
      </xdr:nvSpPr>
      <xdr:spPr>
        <a:xfrm>
          <a:off x="8582026" y="20221576"/>
          <a:ext cx="1257300" cy="3429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133350</xdr:colOff>
      <xdr:row>34</xdr:row>
      <xdr:rowOff>57150</xdr:rowOff>
    </xdr:from>
    <xdr:to>
      <xdr:col>17</xdr:col>
      <xdr:colOff>200025</xdr:colOff>
      <xdr:row>35</xdr:row>
      <xdr:rowOff>180975</xdr:rowOff>
    </xdr:to>
    <xdr:sp macro="" textlink="">
      <xdr:nvSpPr>
        <xdr:cNvPr id="69" name="สี่เหลี่ยมผืนผ้ามุมมน 68"/>
        <xdr:cNvSpPr/>
      </xdr:nvSpPr>
      <xdr:spPr>
        <a:xfrm>
          <a:off x="8553450" y="26822400"/>
          <a:ext cx="1257300" cy="3429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123825</xdr:colOff>
      <xdr:row>42</xdr:row>
      <xdr:rowOff>57150</xdr:rowOff>
    </xdr:from>
    <xdr:to>
      <xdr:col>17</xdr:col>
      <xdr:colOff>190500</xdr:colOff>
      <xdr:row>43</xdr:row>
      <xdr:rowOff>161925</xdr:rowOff>
    </xdr:to>
    <xdr:sp macro="" textlink="">
      <xdr:nvSpPr>
        <xdr:cNvPr id="70" name="สี่เหลี่ยมผืนผ้ามุมมน 69"/>
        <xdr:cNvSpPr/>
      </xdr:nvSpPr>
      <xdr:spPr>
        <a:xfrm>
          <a:off x="8543925" y="33613725"/>
          <a:ext cx="1257300" cy="3429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114300</xdr:colOff>
      <xdr:row>49</xdr:row>
      <xdr:rowOff>85725</xdr:rowOff>
    </xdr:from>
    <xdr:to>
      <xdr:col>17</xdr:col>
      <xdr:colOff>180975</xdr:colOff>
      <xdr:row>50</xdr:row>
      <xdr:rowOff>190500</xdr:rowOff>
    </xdr:to>
    <xdr:sp macro="" textlink="">
      <xdr:nvSpPr>
        <xdr:cNvPr id="71" name="สี่เหลี่ยมผืนผ้ามุมมน 70"/>
        <xdr:cNvSpPr/>
      </xdr:nvSpPr>
      <xdr:spPr>
        <a:xfrm>
          <a:off x="8534400" y="40443150"/>
          <a:ext cx="1257300" cy="3429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142875</xdr:colOff>
      <xdr:row>73</xdr:row>
      <xdr:rowOff>66675</xdr:rowOff>
    </xdr:from>
    <xdr:to>
      <xdr:col>17</xdr:col>
      <xdr:colOff>209550</xdr:colOff>
      <xdr:row>74</xdr:row>
      <xdr:rowOff>171450</xdr:rowOff>
    </xdr:to>
    <xdr:sp macro="" textlink="">
      <xdr:nvSpPr>
        <xdr:cNvPr id="73" name="สี่เหลี่ยมผืนผ้ามุมมน 72"/>
        <xdr:cNvSpPr/>
      </xdr:nvSpPr>
      <xdr:spPr>
        <a:xfrm>
          <a:off x="8562975" y="54006750"/>
          <a:ext cx="1257300" cy="3429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95250</xdr:colOff>
      <xdr:row>0</xdr:row>
      <xdr:rowOff>85725</xdr:rowOff>
    </xdr:from>
    <xdr:to>
      <xdr:col>17</xdr:col>
      <xdr:colOff>161925</xdr:colOff>
      <xdr:row>1</xdr:row>
      <xdr:rowOff>171450</xdr:rowOff>
    </xdr:to>
    <xdr:sp macro="" textlink="">
      <xdr:nvSpPr>
        <xdr:cNvPr id="3" name="สี่เหลี่ยมผืนผ้ามุมมน 2"/>
        <xdr:cNvSpPr/>
      </xdr:nvSpPr>
      <xdr:spPr>
        <a:xfrm>
          <a:off x="8515350" y="85725"/>
          <a:ext cx="1257300" cy="3429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13</xdr:col>
      <xdr:colOff>0</xdr:colOff>
      <xdr:row>9</xdr:row>
      <xdr:rowOff>285750</xdr:rowOff>
    </xdr:from>
    <xdr:to>
      <xdr:col>14</xdr:col>
      <xdr:colOff>229875</xdr:colOff>
      <xdr:row>9</xdr:row>
      <xdr:rowOff>285755</xdr:rowOff>
    </xdr:to>
    <xdr:cxnSp macro="">
      <xdr:nvCxnSpPr>
        <xdr:cNvPr id="4" name="ลูกศรเชื่อมต่อแบบตรง 3"/>
        <xdr:cNvCxnSpPr/>
      </xdr:nvCxnSpPr>
      <xdr:spPr>
        <a:xfrm flipV="1">
          <a:off x="8658225" y="2686050"/>
          <a:ext cx="468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266700</xdr:rowOff>
    </xdr:from>
    <xdr:to>
      <xdr:col>17</xdr:col>
      <xdr:colOff>224625</xdr:colOff>
      <xdr:row>9</xdr:row>
      <xdr:rowOff>266705</xdr:rowOff>
    </xdr:to>
    <xdr:cxnSp macro="">
      <xdr:nvCxnSpPr>
        <xdr:cNvPr id="21" name="ลูกศรเชื่อมต่อแบบตรง 20"/>
        <xdr:cNvCxnSpPr/>
      </xdr:nvCxnSpPr>
      <xdr:spPr>
        <a:xfrm flipV="1">
          <a:off x="6934200" y="2533650"/>
          <a:ext cx="284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10</xdr:row>
      <xdr:rowOff>209550</xdr:rowOff>
    </xdr:from>
    <xdr:to>
      <xdr:col>18</xdr:col>
      <xdr:colOff>5550</xdr:colOff>
      <xdr:row>10</xdr:row>
      <xdr:rowOff>209555</xdr:rowOff>
    </xdr:to>
    <xdr:cxnSp macro="">
      <xdr:nvCxnSpPr>
        <xdr:cNvPr id="22" name="ลูกศรเชื่อมต่อแบบตรง 21"/>
        <xdr:cNvCxnSpPr/>
      </xdr:nvCxnSpPr>
      <xdr:spPr>
        <a:xfrm flipV="1">
          <a:off x="6953250" y="3305175"/>
          <a:ext cx="284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723900</xdr:colOff>
      <xdr:row>11</xdr:row>
      <xdr:rowOff>314325</xdr:rowOff>
    </xdr:from>
    <xdr:to>
      <xdr:col>17</xdr:col>
      <xdr:colOff>215100</xdr:colOff>
      <xdr:row>11</xdr:row>
      <xdr:rowOff>314330</xdr:rowOff>
    </xdr:to>
    <xdr:cxnSp macro="">
      <xdr:nvCxnSpPr>
        <xdr:cNvPr id="23" name="ลูกศรเชื่อมต่อแบบตรง 22"/>
        <xdr:cNvCxnSpPr/>
      </xdr:nvCxnSpPr>
      <xdr:spPr>
        <a:xfrm flipV="1">
          <a:off x="6924675" y="9163050"/>
          <a:ext cx="284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12</xdr:row>
      <xdr:rowOff>314325</xdr:rowOff>
    </xdr:from>
    <xdr:to>
      <xdr:col>17</xdr:col>
      <xdr:colOff>224625</xdr:colOff>
      <xdr:row>12</xdr:row>
      <xdr:rowOff>314330</xdr:rowOff>
    </xdr:to>
    <xdr:cxnSp macro="">
      <xdr:nvCxnSpPr>
        <xdr:cNvPr id="24" name="ลูกศรเชื่อมต่อแบบตรง 23"/>
        <xdr:cNvCxnSpPr/>
      </xdr:nvCxnSpPr>
      <xdr:spPr>
        <a:xfrm flipV="1">
          <a:off x="6934200" y="10944225"/>
          <a:ext cx="284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21</xdr:row>
      <xdr:rowOff>333375</xdr:rowOff>
    </xdr:from>
    <xdr:to>
      <xdr:col>17</xdr:col>
      <xdr:colOff>224625</xdr:colOff>
      <xdr:row>21</xdr:row>
      <xdr:rowOff>333380</xdr:rowOff>
    </xdr:to>
    <xdr:cxnSp macro="">
      <xdr:nvCxnSpPr>
        <xdr:cNvPr id="25" name="ลูกศรเชื่อมต่อแบบตรง 24"/>
        <xdr:cNvCxnSpPr/>
      </xdr:nvCxnSpPr>
      <xdr:spPr>
        <a:xfrm flipV="1">
          <a:off x="6934200" y="15744825"/>
          <a:ext cx="284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23</xdr:row>
      <xdr:rowOff>314325</xdr:rowOff>
    </xdr:from>
    <xdr:to>
      <xdr:col>17</xdr:col>
      <xdr:colOff>224625</xdr:colOff>
      <xdr:row>23</xdr:row>
      <xdr:rowOff>314330</xdr:rowOff>
    </xdr:to>
    <xdr:cxnSp macro="">
      <xdr:nvCxnSpPr>
        <xdr:cNvPr id="26" name="ลูกศรเชื่อมต่อแบบตรง 25"/>
        <xdr:cNvCxnSpPr/>
      </xdr:nvCxnSpPr>
      <xdr:spPr>
        <a:xfrm flipV="1">
          <a:off x="6934200" y="24174450"/>
          <a:ext cx="284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22</xdr:row>
      <xdr:rowOff>342900</xdr:rowOff>
    </xdr:from>
    <xdr:to>
      <xdr:col>17</xdr:col>
      <xdr:colOff>234150</xdr:colOff>
      <xdr:row>22</xdr:row>
      <xdr:rowOff>342905</xdr:rowOff>
    </xdr:to>
    <xdr:cxnSp macro="">
      <xdr:nvCxnSpPr>
        <xdr:cNvPr id="27" name="ลูกศรเชื่อมต่อแบบตรง 26"/>
        <xdr:cNvCxnSpPr/>
      </xdr:nvCxnSpPr>
      <xdr:spPr>
        <a:xfrm flipV="1">
          <a:off x="6943725" y="22078950"/>
          <a:ext cx="284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723900</xdr:colOff>
      <xdr:row>24</xdr:row>
      <xdr:rowOff>171450</xdr:rowOff>
    </xdr:from>
    <xdr:to>
      <xdr:col>7</xdr:col>
      <xdr:colOff>4350</xdr:colOff>
      <xdr:row>24</xdr:row>
      <xdr:rowOff>171455</xdr:rowOff>
    </xdr:to>
    <xdr:cxnSp macro="">
      <xdr:nvCxnSpPr>
        <xdr:cNvPr id="28" name="ลูกศรเชื่อมต่อแบบตรง 27"/>
        <xdr:cNvCxnSpPr/>
      </xdr:nvCxnSpPr>
      <xdr:spPr>
        <a:xfrm flipV="1">
          <a:off x="6924675" y="28651200"/>
          <a:ext cx="25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30</xdr:row>
      <xdr:rowOff>266700</xdr:rowOff>
    </xdr:from>
    <xdr:to>
      <xdr:col>12</xdr:col>
      <xdr:colOff>13875</xdr:colOff>
      <xdr:row>30</xdr:row>
      <xdr:rowOff>266705</xdr:rowOff>
    </xdr:to>
    <xdr:cxnSp macro="">
      <xdr:nvCxnSpPr>
        <xdr:cNvPr id="29" name="ลูกศรเชื่อมต่อแบบตรง 28"/>
        <xdr:cNvCxnSpPr/>
      </xdr:nvCxnSpPr>
      <xdr:spPr>
        <a:xfrm flipV="1">
          <a:off x="8124825" y="35166300"/>
          <a:ext cx="25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24</xdr:row>
      <xdr:rowOff>419100</xdr:rowOff>
    </xdr:from>
    <xdr:to>
      <xdr:col>9</xdr:col>
      <xdr:colOff>13875</xdr:colOff>
      <xdr:row>24</xdr:row>
      <xdr:rowOff>419105</xdr:rowOff>
    </xdr:to>
    <xdr:cxnSp macro="">
      <xdr:nvCxnSpPr>
        <xdr:cNvPr id="30" name="ลูกศรเชื่อมต่อแบบตรง 29"/>
        <xdr:cNvCxnSpPr/>
      </xdr:nvCxnSpPr>
      <xdr:spPr>
        <a:xfrm flipV="1">
          <a:off x="7410450" y="28898850"/>
          <a:ext cx="25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24</xdr:row>
      <xdr:rowOff>742950</xdr:rowOff>
    </xdr:from>
    <xdr:to>
      <xdr:col>15</xdr:col>
      <xdr:colOff>13875</xdr:colOff>
      <xdr:row>24</xdr:row>
      <xdr:rowOff>742955</xdr:rowOff>
    </xdr:to>
    <xdr:cxnSp macro="">
      <xdr:nvCxnSpPr>
        <xdr:cNvPr id="31" name="ลูกศรเชื่อมต่อแบบตรง 30"/>
        <xdr:cNvCxnSpPr/>
      </xdr:nvCxnSpPr>
      <xdr:spPr>
        <a:xfrm flipV="1">
          <a:off x="8839200" y="29222700"/>
          <a:ext cx="25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228600</xdr:colOff>
      <xdr:row>24</xdr:row>
      <xdr:rowOff>1028700</xdr:rowOff>
    </xdr:from>
    <xdr:to>
      <xdr:col>16</xdr:col>
      <xdr:colOff>4350</xdr:colOff>
      <xdr:row>24</xdr:row>
      <xdr:rowOff>1028705</xdr:rowOff>
    </xdr:to>
    <xdr:cxnSp macro="">
      <xdr:nvCxnSpPr>
        <xdr:cNvPr id="32" name="ลูกศรเชื่อมต่อแบบตรง 31"/>
        <xdr:cNvCxnSpPr/>
      </xdr:nvCxnSpPr>
      <xdr:spPr>
        <a:xfrm flipV="1">
          <a:off x="9067800" y="29508450"/>
          <a:ext cx="25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24</xdr:row>
      <xdr:rowOff>1314450</xdr:rowOff>
    </xdr:from>
    <xdr:to>
      <xdr:col>17</xdr:col>
      <xdr:colOff>23400</xdr:colOff>
      <xdr:row>24</xdr:row>
      <xdr:rowOff>1314455</xdr:rowOff>
    </xdr:to>
    <xdr:cxnSp macro="">
      <xdr:nvCxnSpPr>
        <xdr:cNvPr id="33" name="ลูกศรเชื่อมต่อแบบตรง 32"/>
        <xdr:cNvCxnSpPr/>
      </xdr:nvCxnSpPr>
      <xdr:spPr>
        <a:xfrm flipV="1">
          <a:off x="9324975" y="29794200"/>
          <a:ext cx="25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723900</xdr:colOff>
      <xdr:row>31</xdr:row>
      <xdr:rowOff>295275</xdr:rowOff>
    </xdr:from>
    <xdr:to>
      <xdr:col>17</xdr:col>
      <xdr:colOff>215100</xdr:colOff>
      <xdr:row>31</xdr:row>
      <xdr:rowOff>295280</xdr:rowOff>
    </xdr:to>
    <xdr:cxnSp macro="">
      <xdr:nvCxnSpPr>
        <xdr:cNvPr id="34" name="ลูกศรเชื่อมต่อแบบตรง 33"/>
        <xdr:cNvCxnSpPr/>
      </xdr:nvCxnSpPr>
      <xdr:spPr>
        <a:xfrm flipV="1">
          <a:off x="6924675" y="41567100"/>
          <a:ext cx="284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723900</xdr:colOff>
      <xdr:row>41</xdr:row>
      <xdr:rowOff>323850</xdr:rowOff>
    </xdr:from>
    <xdr:to>
      <xdr:col>17</xdr:col>
      <xdr:colOff>215100</xdr:colOff>
      <xdr:row>41</xdr:row>
      <xdr:rowOff>323855</xdr:rowOff>
    </xdr:to>
    <xdr:cxnSp macro="">
      <xdr:nvCxnSpPr>
        <xdr:cNvPr id="35" name="ลูกศรเชื่อมต่อแบบตรง 34"/>
        <xdr:cNvCxnSpPr/>
      </xdr:nvCxnSpPr>
      <xdr:spPr>
        <a:xfrm flipV="1">
          <a:off x="6924675" y="48434625"/>
          <a:ext cx="284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228600</xdr:colOff>
      <xdr:row>42</xdr:row>
      <xdr:rowOff>257175</xdr:rowOff>
    </xdr:from>
    <xdr:to>
      <xdr:col>10</xdr:col>
      <xdr:colOff>4350</xdr:colOff>
      <xdr:row>42</xdr:row>
      <xdr:rowOff>257180</xdr:rowOff>
    </xdr:to>
    <xdr:cxnSp macro="">
      <xdr:nvCxnSpPr>
        <xdr:cNvPr id="36" name="ลูกศรเชื่อมต่อแบบตรง 35"/>
        <xdr:cNvCxnSpPr/>
      </xdr:nvCxnSpPr>
      <xdr:spPr>
        <a:xfrm flipV="1">
          <a:off x="7639050" y="50244375"/>
          <a:ext cx="25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43</xdr:row>
      <xdr:rowOff>257175</xdr:rowOff>
    </xdr:from>
    <xdr:to>
      <xdr:col>12</xdr:col>
      <xdr:colOff>229875</xdr:colOff>
      <xdr:row>43</xdr:row>
      <xdr:rowOff>257180</xdr:rowOff>
    </xdr:to>
    <xdr:cxnSp macro="">
      <xdr:nvCxnSpPr>
        <xdr:cNvPr id="37" name="ลูกศรเชื่อมต่อแบบตรง 36"/>
        <xdr:cNvCxnSpPr/>
      </xdr:nvCxnSpPr>
      <xdr:spPr>
        <a:xfrm flipV="1">
          <a:off x="8124825" y="54597300"/>
          <a:ext cx="468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44</xdr:row>
      <xdr:rowOff>257175</xdr:rowOff>
    </xdr:from>
    <xdr:to>
      <xdr:col>12</xdr:col>
      <xdr:colOff>13875</xdr:colOff>
      <xdr:row>44</xdr:row>
      <xdr:rowOff>257180</xdr:rowOff>
    </xdr:to>
    <xdr:cxnSp macro="">
      <xdr:nvCxnSpPr>
        <xdr:cNvPr id="38" name="ลูกศรเชื่อมต่อแบบตรง 37"/>
        <xdr:cNvCxnSpPr/>
      </xdr:nvCxnSpPr>
      <xdr:spPr>
        <a:xfrm flipV="1">
          <a:off x="8124825" y="55873650"/>
          <a:ext cx="25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45</xdr:row>
      <xdr:rowOff>247650</xdr:rowOff>
    </xdr:from>
    <xdr:to>
      <xdr:col>8</xdr:col>
      <xdr:colOff>13875</xdr:colOff>
      <xdr:row>45</xdr:row>
      <xdr:rowOff>247655</xdr:rowOff>
    </xdr:to>
    <xdr:cxnSp macro="">
      <xdr:nvCxnSpPr>
        <xdr:cNvPr id="39" name="ลูกศรเชื่อมต่อแบบตรง 38"/>
        <xdr:cNvCxnSpPr/>
      </xdr:nvCxnSpPr>
      <xdr:spPr>
        <a:xfrm flipV="1">
          <a:off x="7172325" y="61293375"/>
          <a:ext cx="25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45</xdr:row>
      <xdr:rowOff>885825</xdr:rowOff>
    </xdr:from>
    <xdr:to>
      <xdr:col>15</xdr:col>
      <xdr:colOff>23400</xdr:colOff>
      <xdr:row>45</xdr:row>
      <xdr:rowOff>885830</xdr:rowOff>
    </xdr:to>
    <xdr:cxnSp macro="">
      <xdr:nvCxnSpPr>
        <xdr:cNvPr id="40" name="ลูกศรเชื่อมต่อแบบตรง 39"/>
        <xdr:cNvCxnSpPr/>
      </xdr:nvCxnSpPr>
      <xdr:spPr>
        <a:xfrm flipV="1">
          <a:off x="8848725" y="61931550"/>
          <a:ext cx="25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46</xdr:row>
      <xdr:rowOff>276225</xdr:rowOff>
    </xdr:from>
    <xdr:to>
      <xdr:col>8</xdr:col>
      <xdr:colOff>13875</xdr:colOff>
      <xdr:row>46</xdr:row>
      <xdr:rowOff>276230</xdr:rowOff>
    </xdr:to>
    <xdr:cxnSp macro="">
      <xdr:nvCxnSpPr>
        <xdr:cNvPr id="41" name="ลูกศรเชื่อมต่อแบบตรง 40"/>
        <xdr:cNvCxnSpPr/>
      </xdr:nvCxnSpPr>
      <xdr:spPr>
        <a:xfrm flipV="1">
          <a:off x="7172325" y="63131700"/>
          <a:ext cx="25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46</xdr:row>
      <xdr:rowOff>819150</xdr:rowOff>
    </xdr:from>
    <xdr:to>
      <xdr:col>15</xdr:col>
      <xdr:colOff>13875</xdr:colOff>
      <xdr:row>46</xdr:row>
      <xdr:rowOff>819155</xdr:rowOff>
    </xdr:to>
    <xdr:cxnSp macro="">
      <xdr:nvCxnSpPr>
        <xdr:cNvPr id="42" name="ลูกศรเชื่อมต่อแบบตรง 41"/>
        <xdr:cNvCxnSpPr/>
      </xdr:nvCxnSpPr>
      <xdr:spPr>
        <a:xfrm flipV="1">
          <a:off x="8839200" y="63674625"/>
          <a:ext cx="25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53</xdr:row>
      <xdr:rowOff>257175</xdr:rowOff>
    </xdr:from>
    <xdr:to>
      <xdr:col>17</xdr:col>
      <xdr:colOff>224625</xdr:colOff>
      <xdr:row>53</xdr:row>
      <xdr:rowOff>257180</xdr:rowOff>
    </xdr:to>
    <xdr:cxnSp macro="">
      <xdr:nvCxnSpPr>
        <xdr:cNvPr id="43" name="ลูกศรเชื่อมต่อแบบตรง 42"/>
        <xdr:cNvCxnSpPr/>
      </xdr:nvCxnSpPr>
      <xdr:spPr>
        <a:xfrm flipV="1">
          <a:off x="6934200" y="27279600"/>
          <a:ext cx="284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54</xdr:row>
      <xdr:rowOff>276225</xdr:rowOff>
    </xdr:from>
    <xdr:to>
      <xdr:col>7</xdr:col>
      <xdr:colOff>13875</xdr:colOff>
      <xdr:row>54</xdr:row>
      <xdr:rowOff>276230</xdr:rowOff>
    </xdr:to>
    <xdr:cxnSp macro="">
      <xdr:nvCxnSpPr>
        <xdr:cNvPr id="44" name="ลูกศรเชื่อมต่อแบบตรง 43"/>
        <xdr:cNvCxnSpPr/>
      </xdr:nvCxnSpPr>
      <xdr:spPr>
        <a:xfrm flipV="1">
          <a:off x="6934200" y="69018150"/>
          <a:ext cx="25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54</xdr:row>
      <xdr:rowOff>676275</xdr:rowOff>
    </xdr:from>
    <xdr:to>
      <xdr:col>14</xdr:col>
      <xdr:colOff>13875</xdr:colOff>
      <xdr:row>54</xdr:row>
      <xdr:rowOff>676280</xdr:rowOff>
    </xdr:to>
    <xdr:cxnSp macro="">
      <xdr:nvCxnSpPr>
        <xdr:cNvPr id="45" name="ลูกศรเชื่อมต่อแบบตรง 44"/>
        <xdr:cNvCxnSpPr/>
      </xdr:nvCxnSpPr>
      <xdr:spPr>
        <a:xfrm flipV="1">
          <a:off x="8601075" y="69418200"/>
          <a:ext cx="25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55</xdr:row>
      <xdr:rowOff>304800</xdr:rowOff>
    </xdr:from>
    <xdr:to>
      <xdr:col>17</xdr:col>
      <xdr:colOff>224625</xdr:colOff>
      <xdr:row>55</xdr:row>
      <xdr:rowOff>304805</xdr:rowOff>
    </xdr:to>
    <xdr:cxnSp macro="">
      <xdr:nvCxnSpPr>
        <xdr:cNvPr id="46" name="ลูกศรเชื่อมต่อแบบตรง 45"/>
        <xdr:cNvCxnSpPr/>
      </xdr:nvCxnSpPr>
      <xdr:spPr>
        <a:xfrm flipV="1">
          <a:off x="6934200" y="74333100"/>
          <a:ext cx="284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56</xdr:row>
      <xdr:rowOff>228600</xdr:rowOff>
    </xdr:from>
    <xdr:to>
      <xdr:col>8</xdr:col>
      <xdr:colOff>13875</xdr:colOff>
      <xdr:row>56</xdr:row>
      <xdr:rowOff>228605</xdr:rowOff>
    </xdr:to>
    <xdr:cxnSp macro="">
      <xdr:nvCxnSpPr>
        <xdr:cNvPr id="47" name="ลูกศรเชื่อมต่อแบบตรง 46"/>
        <xdr:cNvCxnSpPr/>
      </xdr:nvCxnSpPr>
      <xdr:spPr>
        <a:xfrm flipV="1">
          <a:off x="7172325" y="76066650"/>
          <a:ext cx="25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56</xdr:row>
      <xdr:rowOff>466725</xdr:rowOff>
    </xdr:from>
    <xdr:to>
      <xdr:col>14</xdr:col>
      <xdr:colOff>13875</xdr:colOff>
      <xdr:row>56</xdr:row>
      <xdr:rowOff>466730</xdr:rowOff>
    </xdr:to>
    <xdr:cxnSp macro="">
      <xdr:nvCxnSpPr>
        <xdr:cNvPr id="48" name="ลูกศรเชื่อมต่อแบบตรง 47"/>
        <xdr:cNvCxnSpPr/>
      </xdr:nvCxnSpPr>
      <xdr:spPr>
        <a:xfrm flipV="1">
          <a:off x="8601075" y="76304775"/>
          <a:ext cx="25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</xdr:colOff>
      <xdr:row>73</xdr:row>
      <xdr:rowOff>247650</xdr:rowOff>
    </xdr:from>
    <xdr:to>
      <xdr:col>16</xdr:col>
      <xdr:colOff>23400</xdr:colOff>
      <xdr:row>73</xdr:row>
      <xdr:rowOff>247655</xdr:rowOff>
    </xdr:to>
    <xdr:cxnSp macro="">
      <xdr:nvCxnSpPr>
        <xdr:cNvPr id="49" name="ลูกศรเชื่อมต่อแบบตรง 48"/>
        <xdr:cNvCxnSpPr/>
      </xdr:nvCxnSpPr>
      <xdr:spPr>
        <a:xfrm flipV="1">
          <a:off x="9086850" y="80943450"/>
          <a:ext cx="25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74</xdr:row>
      <xdr:rowOff>304800</xdr:rowOff>
    </xdr:from>
    <xdr:to>
      <xdr:col>13</xdr:col>
      <xdr:colOff>1275</xdr:colOff>
      <xdr:row>74</xdr:row>
      <xdr:rowOff>304805</xdr:rowOff>
    </xdr:to>
    <xdr:cxnSp macro="">
      <xdr:nvCxnSpPr>
        <xdr:cNvPr id="50" name="ลูกศรเชื่อมต่อแบบตรง 49"/>
        <xdr:cNvCxnSpPr/>
      </xdr:nvCxnSpPr>
      <xdr:spPr>
        <a:xfrm flipV="1">
          <a:off x="8134350" y="82677000"/>
          <a:ext cx="468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228600</xdr:colOff>
      <xdr:row>75</xdr:row>
      <xdr:rowOff>238125</xdr:rowOff>
    </xdr:from>
    <xdr:to>
      <xdr:col>11</xdr:col>
      <xdr:colOff>4350</xdr:colOff>
      <xdr:row>75</xdr:row>
      <xdr:rowOff>238130</xdr:rowOff>
    </xdr:to>
    <xdr:cxnSp macro="">
      <xdr:nvCxnSpPr>
        <xdr:cNvPr id="51" name="ลูกศรเชื่อมต่อแบบตรง 50"/>
        <xdr:cNvCxnSpPr/>
      </xdr:nvCxnSpPr>
      <xdr:spPr>
        <a:xfrm flipV="1">
          <a:off x="7877175" y="87449025"/>
          <a:ext cx="25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93</xdr:row>
      <xdr:rowOff>152400</xdr:rowOff>
    </xdr:from>
    <xdr:to>
      <xdr:col>7</xdr:col>
      <xdr:colOff>23400</xdr:colOff>
      <xdr:row>93</xdr:row>
      <xdr:rowOff>152405</xdr:rowOff>
    </xdr:to>
    <xdr:cxnSp macro="">
      <xdr:nvCxnSpPr>
        <xdr:cNvPr id="52" name="ลูกศรเชื่อมต่อแบบตรง 51"/>
        <xdr:cNvCxnSpPr/>
      </xdr:nvCxnSpPr>
      <xdr:spPr>
        <a:xfrm flipV="1">
          <a:off x="6943725" y="40605075"/>
          <a:ext cx="25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93</xdr:row>
      <xdr:rowOff>371475</xdr:rowOff>
    </xdr:from>
    <xdr:to>
      <xdr:col>17</xdr:col>
      <xdr:colOff>13875</xdr:colOff>
      <xdr:row>93</xdr:row>
      <xdr:rowOff>371480</xdr:rowOff>
    </xdr:to>
    <xdr:cxnSp macro="">
      <xdr:nvCxnSpPr>
        <xdr:cNvPr id="53" name="ลูกศรเชื่อมต่อแบบตรง 52"/>
        <xdr:cNvCxnSpPr/>
      </xdr:nvCxnSpPr>
      <xdr:spPr>
        <a:xfrm flipV="1">
          <a:off x="9315450" y="40824150"/>
          <a:ext cx="25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94</xdr:row>
      <xdr:rowOff>266700</xdr:rowOff>
    </xdr:from>
    <xdr:to>
      <xdr:col>16</xdr:col>
      <xdr:colOff>13875</xdr:colOff>
      <xdr:row>94</xdr:row>
      <xdr:rowOff>266705</xdr:rowOff>
    </xdr:to>
    <xdr:cxnSp macro="">
      <xdr:nvCxnSpPr>
        <xdr:cNvPr id="54" name="ลูกศรเชื่อมต่อแบบตรง 53"/>
        <xdr:cNvCxnSpPr/>
      </xdr:nvCxnSpPr>
      <xdr:spPr>
        <a:xfrm flipV="1">
          <a:off x="9077325" y="95450025"/>
          <a:ext cx="25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228600</xdr:colOff>
      <xdr:row>95</xdr:row>
      <xdr:rowOff>257175</xdr:rowOff>
    </xdr:from>
    <xdr:to>
      <xdr:col>8</xdr:col>
      <xdr:colOff>4350</xdr:colOff>
      <xdr:row>95</xdr:row>
      <xdr:rowOff>257180</xdr:rowOff>
    </xdr:to>
    <xdr:cxnSp macro="">
      <xdr:nvCxnSpPr>
        <xdr:cNvPr id="55" name="ลูกศรเชื่อมต่อแบบตรง 54"/>
        <xdr:cNvCxnSpPr/>
      </xdr:nvCxnSpPr>
      <xdr:spPr>
        <a:xfrm flipV="1">
          <a:off x="7162800" y="100412550"/>
          <a:ext cx="25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96</xdr:row>
      <xdr:rowOff>314325</xdr:rowOff>
    </xdr:from>
    <xdr:to>
      <xdr:col>15</xdr:col>
      <xdr:colOff>5625</xdr:colOff>
      <xdr:row>96</xdr:row>
      <xdr:rowOff>314330</xdr:rowOff>
    </xdr:to>
    <xdr:cxnSp macro="">
      <xdr:nvCxnSpPr>
        <xdr:cNvPr id="56" name="ลูกศรเชื่อมต่อแบบตรง 55"/>
        <xdr:cNvCxnSpPr/>
      </xdr:nvCxnSpPr>
      <xdr:spPr>
        <a:xfrm flipV="1">
          <a:off x="8362950" y="101927025"/>
          <a:ext cx="720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97</xdr:row>
      <xdr:rowOff>247650</xdr:rowOff>
    </xdr:from>
    <xdr:to>
      <xdr:col>13</xdr:col>
      <xdr:colOff>13875</xdr:colOff>
      <xdr:row>97</xdr:row>
      <xdr:rowOff>247655</xdr:rowOff>
    </xdr:to>
    <xdr:cxnSp macro="">
      <xdr:nvCxnSpPr>
        <xdr:cNvPr id="57" name="ลูกศรเชื่อมต่อแบบตรง 56"/>
        <xdr:cNvCxnSpPr/>
      </xdr:nvCxnSpPr>
      <xdr:spPr>
        <a:xfrm flipV="1">
          <a:off x="8362950" y="106956225"/>
          <a:ext cx="25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98</xdr:row>
      <xdr:rowOff>304800</xdr:rowOff>
    </xdr:from>
    <xdr:to>
      <xdr:col>7</xdr:col>
      <xdr:colOff>13875</xdr:colOff>
      <xdr:row>98</xdr:row>
      <xdr:rowOff>304805</xdr:rowOff>
    </xdr:to>
    <xdr:cxnSp macro="">
      <xdr:nvCxnSpPr>
        <xdr:cNvPr id="58" name="ลูกศรเชื่อมต่อแบบตรง 57"/>
        <xdr:cNvCxnSpPr/>
      </xdr:nvCxnSpPr>
      <xdr:spPr>
        <a:xfrm flipV="1">
          <a:off x="6934200" y="108289725"/>
          <a:ext cx="25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108</xdr:row>
      <xdr:rowOff>276225</xdr:rowOff>
    </xdr:from>
    <xdr:to>
      <xdr:col>18</xdr:col>
      <xdr:colOff>13875</xdr:colOff>
      <xdr:row>108</xdr:row>
      <xdr:rowOff>276230</xdr:rowOff>
    </xdr:to>
    <xdr:cxnSp macro="">
      <xdr:nvCxnSpPr>
        <xdr:cNvPr id="59" name="ลูกศรเชื่อมต่อแบบตรง 58"/>
        <xdr:cNvCxnSpPr/>
      </xdr:nvCxnSpPr>
      <xdr:spPr>
        <a:xfrm flipV="1">
          <a:off x="9553575" y="113195100"/>
          <a:ext cx="25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228600</xdr:colOff>
      <xdr:row>109</xdr:row>
      <xdr:rowOff>295275</xdr:rowOff>
    </xdr:from>
    <xdr:to>
      <xdr:col>11</xdr:col>
      <xdr:colOff>4350</xdr:colOff>
      <xdr:row>109</xdr:row>
      <xdr:rowOff>295280</xdr:rowOff>
    </xdr:to>
    <xdr:cxnSp macro="">
      <xdr:nvCxnSpPr>
        <xdr:cNvPr id="60" name="ลูกศรเชื่อมต่อแบบตรง 59"/>
        <xdr:cNvCxnSpPr/>
      </xdr:nvCxnSpPr>
      <xdr:spPr>
        <a:xfrm flipV="1">
          <a:off x="7877175" y="114871500"/>
          <a:ext cx="25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123825</xdr:colOff>
      <xdr:row>0</xdr:row>
      <xdr:rowOff>57150</xdr:rowOff>
    </xdr:from>
    <xdr:to>
      <xdr:col>17</xdr:col>
      <xdr:colOff>190500</xdr:colOff>
      <xdr:row>1</xdr:row>
      <xdr:rowOff>161925</xdr:rowOff>
    </xdr:to>
    <xdr:sp macro="" textlink="">
      <xdr:nvSpPr>
        <xdr:cNvPr id="61" name="สี่เหลี่ยมผืนผ้ามุมมน 60"/>
        <xdr:cNvSpPr/>
      </xdr:nvSpPr>
      <xdr:spPr>
        <a:xfrm>
          <a:off x="8486775" y="57150"/>
          <a:ext cx="1257300" cy="3429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133350</xdr:colOff>
      <xdr:row>17</xdr:row>
      <xdr:rowOff>47625</xdr:rowOff>
    </xdr:from>
    <xdr:to>
      <xdr:col>17</xdr:col>
      <xdr:colOff>200025</xdr:colOff>
      <xdr:row>18</xdr:row>
      <xdr:rowOff>152400</xdr:rowOff>
    </xdr:to>
    <xdr:sp macro="" textlink="">
      <xdr:nvSpPr>
        <xdr:cNvPr id="62" name="สี่เหลี่ยมผืนผ้ามุมมน 61"/>
        <xdr:cNvSpPr/>
      </xdr:nvSpPr>
      <xdr:spPr>
        <a:xfrm>
          <a:off x="8496300" y="6467475"/>
          <a:ext cx="1257300" cy="3429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123825</xdr:colOff>
      <xdr:row>26</xdr:row>
      <xdr:rowOff>66675</xdr:rowOff>
    </xdr:from>
    <xdr:to>
      <xdr:col>17</xdr:col>
      <xdr:colOff>190500</xdr:colOff>
      <xdr:row>27</xdr:row>
      <xdr:rowOff>171450</xdr:rowOff>
    </xdr:to>
    <xdr:sp macro="" textlink="">
      <xdr:nvSpPr>
        <xdr:cNvPr id="63" name="สี่เหลี่ยมผืนผ้ามุมมน 62"/>
        <xdr:cNvSpPr/>
      </xdr:nvSpPr>
      <xdr:spPr>
        <a:xfrm>
          <a:off x="8486775" y="13001625"/>
          <a:ext cx="1257300" cy="3429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152400</xdr:colOff>
      <xdr:row>36</xdr:row>
      <xdr:rowOff>85725</xdr:rowOff>
    </xdr:from>
    <xdr:to>
      <xdr:col>17</xdr:col>
      <xdr:colOff>219075</xdr:colOff>
      <xdr:row>37</xdr:row>
      <xdr:rowOff>190500</xdr:rowOff>
    </xdr:to>
    <xdr:sp macro="" textlink="">
      <xdr:nvSpPr>
        <xdr:cNvPr id="64" name="สี่เหลี่ยมผืนผ้ามุมมน 63"/>
        <xdr:cNvSpPr/>
      </xdr:nvSpPr>
      <xdr:spPr>
        <a:xfrm>
          <a:off x="8515350" y="19631025"/>
          <a:ext cx="1257300" cy="3429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114300</xdr:colOff>
      <xdr:row>49</xdr:row>
      <xdr:rowOff>57150</xdr:rowOff>
    </xdr:from>
    <xdr:to>
      <xdr:col>17</xdr:col>
      <xdr:colOff>180975</xdr:colOff>
      <xdr:row>50</xdr:row>
      <xdr:rowOff>161925</xdr:rowOff>
    </xdr:to>
    <xdr:sp macro="" textlink="">
      <xdr:nvSpPr>
        <xdr:cNvPr id="65" name="สี่เหลี่ยมผืนผ้ามุมมน 64"/>
        <xdr:cNvSpPr/>
      </xdr:nvSpPr>
      <xdr:spPr>
        <a:xfrm>
          <a:off x="8477250" y="26060400"/>
          <a:ext cx="1257300" cy="3429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123825</xdr:colOff>
      <xdr:row>68</xdr:row>
      <xdr:rowOff>95250</xdr:rowOff>
    </xdr:from>
    <xdr:to>
      <xdr:col>17</xdr:col>
      <xdr:colOff>190500</xdr:colOff>
      <xdr:row>69</xdr:row>
      <xdr:rowOff>200025</xdr:rowOff>
    </xdr:to>
    <xdr:sp macro="" textlink="">
      <xdr:nvSpPr>
        <xdr:cNvPr id="66" name="สี่เหลี่ยมผืนผ้ามุมมน 65"/>
        <xdr:cNvSpPr/>
      </xdr:nvSpPr>
      <xdr:spPr>
        <a:xfrm>
          <a:off x="8486775" y="32632650"/>
          <a:ext cx="1257300" cy="3429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142875</xdr:colOff>
      <xdr:row>88</xdr:row>
      <xdr:rowOff>66675</xdr:rowOff>
    </xdr:from>
    <xdr:to>
      <xdr:col>17</xdr:col>
      <xdr:colOff>209550</xdr:colOff>
      <xdr:row>89</xdr:row>
      <xdr:rowOff>171450</xdr:rowOff>
    </xdr:to>
    <xdr:sp macro="" textlink="">
      <xdr:nvSpPr>
        <xdr:cNvPr id="67" name="สี่เหลี่ยมผืนผ้ามุมมน 66"/>
        <xdr:cNvSpPr/>
      </xdr:nvSpPr>
      <xdr:spPr>
        <a:xfrm>
          <a:off x="8505825" y="39185850"/>
          <a:ext cx="1257300" cy="3429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152400</xdr:colOff>
      <xdr:row>104</xdr:row>
      <xdr:rowOff>66675</xdr:rowOff>
    </xdr:from>
    <xdr:to>
      <xdr:col>17</xdr:col>
      <xdr:colOff>219075</xdr:colOff>
      <xdr:row>105</xdr:row>
      <xdr:rowOff>171450</xdr:rowOff>
    </xdr:to>
    <xdr:sp macro="" textlink="">
      <xdr:nvSpPr>
        <xdr:cNvPr id="68" name="สี่เหลี่ยมผืนผ้ามุมมน 67"/>
        <xdr:cNvSpPr/>
      </xdr:nvSpPr>
      <xdr:spPr>
        <a:xfrm>
          <a:off x="8515350" y="45634275"/>
          <a:ext cx="1257300" cy="3429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8</xdr:row>
      <xdr:rowOff>238125</xdr:rowOff>
    </xdr:from>
    <xdr:to>
      <xdr:col>16</xdr:col>
      <xdr:colOff>23400</xdr:colOff>
      <xdr:row>8</xdr:row>
      <xdr:rowOff>238130</xdr:rowOff>
    </xdr:to>
    <xdr:cxnSp macro="">
      <xdr:nvCxnSpPr>
        <xdr:cNvPr id="5" name="ลูกศรเชื่อมต่อแบบตรง 4"/>
        <xdr:cNvCxnSpPr/>
      </xdr:nvCxnSpPr>
      <xdr:spPr>
        <a:xfrm flipV="1">
          <a:off x="9086850" y="2705100"/>
          <a:ext cx="25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9</xdr:row>
      <xdr:rowOff>276225</xdr:rowOff>
    </xdr:from>
    <xdr:to>
      <xdr:col>11</xdr:col>
      <xdr:colOff>229875</xdr:colOff>
      <xdr:row>9</xdr:row>
      <xdr:rowOff>276230</xdr:rowOff>
    </xdr:to>
    <xdr:cxnSp macro="">
      <xdr:nvCxnSpPr>
        <xdr:cNvPr id="6" name="ลูกศรเชื่อมต่อแบบตรง 5"/>
        <xdr:cNvCxnSpPr/>
      </xdr:nvCxnSpPr>
      <xdr:spPr>
        <a:xfrm flipV="1">
          <a:off x="7886700" y="4400550"/>
          <a:ext cx="468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31</xdr:row>
      <xdr:rowOff>361950</xdr:rowOff>
    </xdr:from>
    <xdr:to>
      <xdr:col>13</xdr:col>
      <xdr:colOff>1275</xdr:colOff>
      <xdr:row>31</xdr:row>
      <xdr:rowOff>361955</xdr:rowOff>
    </xdr:to>
    <xdr:cxnSp macro="">
      <xdr:nvCxnSpPr>
        <xdr:cNvPr id="7" name="ลูกศรเชื่อมต่อแบบตรง 6"/>
        <xdr:cNvCxnSpPr/>
      </xdr:nvCxnSpPr>
      <xdr:spPr>
        <a:xfrm flipV="1">
          <a:off x="8134350" y="9220200"/>
          <a:ext cx="468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228600</xdr:colOff>
      <xdr:row>54</xdr:row>
      <xdr:rowOff>304800</xdr:rowOff>
    </xdr:from>
    <xdr:to>
      <xdr:col>17</xdr:col>
      <xdr:colOff>209550</xdr:colOff>
      <xdr:row>54</xdr:row>
      <xdr:rowOff>314332</xdr:rowOff>
    </xdr:to>
    <xdr:cxnSp macro="">
      <xdr:nvCxnSpPr>
        <xdr:cNvPr id="8" name="ลูกศรเชื่อมต่อแบบตรง 7"/>
        <xdr:cNvCxnSpPr/>
      </xdr:nvCxnSpPr>
      <xdr:spPr>
        <a:xfrm flipV="1">
          <a:off x="7219950" y="14525625"/>
          <a:ext cx="2600325" cy="9532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85725</xdr:colOff>
      <xdr:row>0</xdr:row>
      <xdr:rowOff>85725</xdr:rowOff>
    </xdr:from>
    <xdr:to>
      <xdr:col>17</xdr:col>
      <xdr:colOff>152400</xdr:colOff>
      <xdr:row>1</xdr:row>
      <xdr:rowOff>190500</xdr:rowOff>
    </xdr:to>
    <xdr:sp macro="" textlink="">
      <xdr:nvSpPr>
        <xdr:cNvPr id="9" name="สี่เหลี่ยมผืนผ้ามุมมน 8"/>
        <xdr:cNvSpPr/>
      </xdr:nvSpPr>
      <xdr:spPr>
        <a:xfrm>
          <a:off x="8448675" y="85725"/>
          <a:ext cx="1257300" cy="3429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114300</xdr:colOff>
      <xdr:row>24</xdr:row>
      <xdr:rowOff>76200</xdr:rowOff>
    </xdr:from>
    <xdr:to>
      <xdr:col>17</xdr:col>
      <xdr:colOff>180975</xdr:colOff>
      <xdr:row>26</xdr:row>
      <xdr:rowOff>95250</xdr:rowOff>
    </xdr:to>
    <xdr:sp macro="" textlink="">
      <xdr:nvSpPr>
        <xdr:cNvPr id="11" name="สี่เหลี่ยมผืนผ้ามุมมน 10"/>
        <xdr:cNvSpPr/>
      </xdr:nvSpPr>
      <xdr:spPr>
        <a:xfrm>
          <a:off x="8477250" y="6724650"/>
          <a:ext cx="1257300" cy="3429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104775</xdr:colOff>
      <xdr:row>49</xdr:row>
      <xdr:rowOff>57150</xdr:rowOff>
    </xdr:from>
    <xdr:to>
      <xdr:col>17</xdr:col>
      <xdr:colOff>171450</xdr:colOff>
      <xdr:row>50</xdr:row>
      <xdr:rowOff>161925</xdr:rowOff>
    </xdr:to>
    <xdr:sp macro="" textlink="">
      <xdr:nvSpPr>
        <xdr:cNvPr id="12" name="สี่เหลี่ยมผืนผ้ามุมมน 11"/>
        <xdr:cNvSpPr/>
      </xdr:nvSpPr>
      <xdr:spPr>
        <a:xfrm>
          <a:off x="8467725" y="13220700"/>
          <a:ext cx="1257300" cy="3429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10</xdr:row>
      <xdr:rowOff>152400</xdr:rowOff>
    </xdr:from>
    <xdr:to>
      <xdr:col>9</xdr:col>
      <xdr:colOff>228600</xdr:colOff>
      <xdr:row>10</xdr:row>
      <xdr:rowOff>152403</xdr:rowOff>
    </xdr:to>
    <xdr:cxnSp macro="">
      <xdr:nvCxnSpPr>
        <xdr:cNvPr id="21" name="ลูกศรเชื่อมต่อแบบตรง 20"/>
        <xdr:cNvCxnSpPr/>
      </xdr:nvCxnSpPr>
      <xdr:spPr>
        <a:xfrm flipV="1">
          <a:off x="7419975" y="2962275"/>
          <a:ext cx="457200" cy="3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228600</xdr:colOff>
      <xdr:row>9</xdr:row>
      <xdr:rowOff>361950</xdr:rowOff>
    </xdr:from>
    <xdr:to>
      <xdr:col>13</xdr:col>
      <xdr:colOff>9525</xdr:colOff>
      <xdr:row>9</xdr:row>
      <xdr:rowOff>361955</xdr:rowOff>
    </xdr:to>
    <xdr:cxnSp macro="">
      <xdr:nvCxnSpPr>
        <xdr:cNvPr id="30" name="ลูกศรเชื่อมต่อแบบตรง 29"/>
        <xdr:cNvCxnSpPr/>
      </xdr:nvCxnSpPr>
      <xdr:spPr>
        <a:xfrm flipV="1">
          <a:off x="8353425" y="2628900"/>
          <a:ext cx="257175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9</xdr:row>
      <xdr:rowOff>161925</xdr:rowOff>
    </xdr:from>
    <xdr:to>
      <xdr:col>10</xdr:col>
      <xdr:colOff>0</xdr:colOff>
      <xdr:row>9</xdr:row>
      <xdr:rowOff>161928</xdr:rowOff>
    </xdr:to>
    <xdr:cxnSp macro="">
      <xdr:nvCxnSpPr>
        <xdr:cNvPr id="32" name="ลูกศรเชื่อมต่อแบบตรง 31"/>
        <xdr:cNvCxnSpPr/>
      </xdr:nvCxnSpPr>
      <xdr:spPr>
        <a:xfrm flipV="1">
          <a:off x="7429500" y="2428875"/>
          <a:ext cx="457200" cy="3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10</xdr:row>
      <xdr:rowOff>390525</xdr:rowOff>
    </xdr:from>
    <xdr:to>
      <xdr:col>13</xdr:col>
      <xdr:colOff>28575</xdr:colOff>
      <xdr:row>10</xdr:row>
      <xdr:rowOff>390530</xdr:rowOff>
    </xdr:to>
    <xdr:cxnSp macro="">
      <xdr:nvCxnSpPr>
        <xdr:cNvPr id="36" name="ลูกศรเชื่อมต่อแบบตรง 35"/>
        <xdr:cNvCxnSpPr/>
      </xdr:nvCxnSpPr>
      <xdr:spPr>
        <a:xfrm flipV="1">
          <a:off x="8372475" y="3200400"/>
          <a:ext cx="257175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11</xdr:row>
      <xdr:rowOff>314325</xdr:rowOff>
    </xdr:from>
    <xdr:to>
      <xdr:col>12</xdr:col>
      <xdr:colOff>222900</xdr:colOff>
      <xdr:row>11</xdr:row>
      <xdr:rowOff>314330</xdr:rowOff>
    </xdr:to>
    <xdr:cxnSp macro="">
      <xdr:nvCxnSpPr>
        <xdr:cNvPr id="37" name="ลูกศรเชื่อมต่อแบบตรง 36"/>
        <xdr:cNvCxnSpPr/>
      </xdr:nvCxnSpPr>
      <xdr:spPr>
        <a:xfrm flipV="1">
          <a:off x="7181850" y="9086850"/>
          <a:ext cx="140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12</xdr:row>
      <xdr:rowOff>228600</xdr:rowOff>
    </xdr:from>
    <xdr:to>
      <xdr:col>17</xdr:col>
      <xdr:colOff>19500</xdr:colOff>
      <xdr:row>12</xdr:row>
      <xdr:rowOff>228605</xdr:rowOff>
    </xdr:to>
    <xdr:cxnSp macro="">
      <xdr:nvCxnSpPr>
        <xdr:cNvPr id="52" name="ลูกศรเชื่อมต่อแบบตรง 51"/>
        <xdr:cNvCxnSpPr/>
      </xdr:nvCxnSpPr>
      <xdr:spPr>
        <a:xfrm flipV="1">
          <a:off x="8601075" y="4333875"/>
          <a:ext cx="97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13</xdr:row>
      <xdr:rowOff>142875</xdr:rowOff>
    </xdr:from>
    <xdr:to>
      <xdr:col>12</xdr:col>
      <xdr:colOff>5625</xdr:colOff>
      <xdr:row>13</xdr:row>
      <xdr:rowOff>142880</xdr:rowOff>
    </xdr:to>
    <xdr:cxnSp macro="">
      <xdr:nvCxnSpPr>
        <xdr:cNvPr id="53" name="ลูกศรเชื่อมต่อแบบตรง 52"/>
        <xdr:cNvCxnSpPr/>
      </xdr:nvCxnSpPr>
      <xdr:spPr>
        <a:xfrm flipV="1">
          <a:off x="7648575" y="5029200"/>
          <a:ext cx="720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14</xdr:row>
      <xdr:rowOff>142875</xdr:rowOff>
    </xdr:from>
    <xdr:to>
      <xdr:col>16</xdr:col>
      <xdr:colOff>15150</xdr:colOff>
      <xdr:row>14</xdr:row>
      <xdr:rowOff>142880</xdr:rowOff>
    </xdr:to>
    <xdr:cxnSp macro="">
      <xdr:nvCxnSpPr>
        <xdr:cNvPr id="54" name="ลูกศรเชื่อมต่อแบบตรง 53"/>
        <xdr:cNvCxnSpPr/>
      </xdr:nvCxnSpPr>
      <xdr:spPr>
        <a:xfrm flipV="1">
          <a:off x="8610600" y="5314950"/>
          <a:ext cx="720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15</xdr:row>
      <xdr:rowOff>171450</xdr:rowOff>
    </xdr:from>
    <xdr:to>
      <xdr:col>12</xdr:col>
      <xdr:colOff>5625</xdr:colOff>
      <xdr:row>15</xdr:row>
      <xdr:rowOff>171455</xdr:rowOff>
    </xdr:to>
    <xdr:cxnSp macro="">
      <xdr:nvCxnSpPr>
        <xdr:cNvPr id="55" name="ลูกศรเชื่อมต่อแบบตรง 54"/>
        <xdr:cNvCxnSpPr/>
      </xdr:nvCxnSpPr>
      <xdr:spPr>
        <a:xfrm flipV="1">
          <a:off x="7648575" y="5638800"/>
          <a:ext cx="720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323850</xdr:rowOff>
    </xdr:from>
    <xdr:to>
      <xdr:col>17</xdr:col>
      <xdr:colOff>5625</xdr:colOff>
      <xdr:row>48</xdr:row>
      <xdr:rowOff>323855</xdr:rowOff>
    </xdr:to>
    <xdr:cxnSp macro="">
      <xdr:nvCxnSpPr>
        <xdr:cNvPr id="56" name="ลูกศรเชื่อมต่อแบบตรง 55"/>
        <xdr:cNvCxnSpPr/>
      </xdr:nvCxnSpPr>
      <xdr:spPr>
        <a:xfrm flipV="1">
          <a:off x="8839200" y="29089350"/>
          <a:ext cx="720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49</xdr:row>
      <xdr:rowOff>314325</xdr:rowOff>
    </xdr:from>
    <xdr:to>
      <xdr:col>17</xdr:col>
      <xdr:colOff>234150</xdr:colOff>
      <xdr:row>49</xdr:row>
      <xdr:rowOff>314330</xdr:rowOff>
    </xdr:to>
    <xdr:cxnSp macro="">
      <xdr:nvCxnSpPr>
        <xdr:cNvPr id="57" name="ลูกศรเชื่อมต่อแบบตรง 56"/>
        <xdr:cNvCxnSpPr/>
      </xdr:nvCxnSpPr>
      <xdr:spPr>
        <a:xfrm flipV="1">
          <a:off x="6943725" y="30861000"/>
          <a:ext cx="284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228600</xdr:colOff>
      <xdr:row>50</xdr:row>
      <xdr:rowOff>323850</xdr:rowOff>
    </xdr:from>
    <xdr:to>
      <xdr:col>17</xdr:col>
      <xdr:colOff>9975</xdr:colOff>
      <xdr:row>50</xdr:row>
      <xdr:rowOff>323855</xdr:rowOff>
    </xdr:to>
    <xdr:cxnSp macro="">
      <xdr:nvCxnSpPr>
        <xdr:cNvPr id="58" name="ลูกศรเชื่อมต่อแบบตรง 57"/>
        <xdr:cNvCxnSpPr/>
      </xdr:nvCxnSpPr>
      <xdr:spPr>
        <a:xfrm flipV="1">
          <a:off x="8591550" y="35518725"/>
          <a:ext cx="97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51</xdr:row>
      <xdr:rowOff>333375</xdr:rowOff>
    </xdr:from>
    <xdr:to>
      <xdr:col>12</xdr:col>
      <xdr:colOff>229875</xdr:colOff>
      <xdr:row>51</xdr:row>
      <xdr:rowOff>333380</xdr:rowOff>
    </xdr:to>
    <xdr:cxnSp macro="">
      <xdr:nvCxnSpPr>
        <xdr:cNvPr id="59" name="ลูกศรเชื่อมต่อแบบตรง 58"/>
        <xdr:cNvCxnSpPr/>
      </xdr:nvCxnSpPr>
      <xdr:spPr>
        <a:xfrm flipV="1">
          <a:off x="8124825" y="36776025"/>
          <a:ext cx="468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52</xdr:row>
      <xdr:rowOff>304800</xdr:rowOff>
    </xdr:from>
    <xdr:to>
      <xdr:col>18</xdr:col>
      <xdr:colOff>19500</xdr:colOff>
      <xdr:row>52</xdr:row>
      <xdr:rowOff>304805</xdr:rowOff>
    </xdr:to>
    <xdr:cxnSp macro="">
      <xdr:nvCxnSpPr>
        <xdr:cNvPr id="60" name="ลูกศรเชื่อมต่อแบบตรง 59"/>
        <xdr:cNvCxnSpPr/>
      </xdr:nvCxnSpPr>
      <xdr:spPr>
        <a:xfrm flipV="1">
          <a:off x="8839200" y="38261925"/>
          <a:ext cx="97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53</xdr:row>
      <xdr:rowOff>342900</xdr:rowOff>
    </xdr:from>
    <xdr:to>
      <xdr:col>17</xdr:col>
      <xdr:colOff>6900</xdr:colOff>
      <xdr:row>53</xdr:row>
      <xdr:rowOff>342905</xdr:rowOff>
    </xdr:to>
    <xdr:cxnSp macro="">
      <xdr:nvCxnSpPr>
        <xdr:cNvPr id="61" name="ลูกศรเชื่อมต่อแบบตรง 60"/>
        <xdr:cNvCxnSpPr/>
      </xdr:nvCxnSpPr>
      <xdr:spPr>
        <a:xfrm flipV="1">
          <a:off x="8372475" y="42329100"/>
          <a:ext cx="1188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54</xdr:row>
      <xdr:rowOff>323850</xdr:rowOff>
    </xdr:from>
    <xdr:to>
      <xdr:col>16</xdr:col>
      <xdr:colOff>235500</xdr:colOff>
      <xdr:row>54</xdr:row>
      <xdr:rowOff>323855</xdr:rowOff>
    </xdr:to>
    <xdr:cxnSp macro="">
      <xdr:nvCxnSpPr>
        <xdr:cNvPr id="62" name="ลูกศรเชื่อมต่อแบบตรง 61"/>
        <xdr:cNvCxnSpPr/>
      </xdr:nvCxnSpPr>
      <xdr:spPr>
        <a:xfrm flipV="1">
          <a:off x="8362950" y="44091225"/>
          <a:ext cx="1188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60</xdr:row>
      <xdr:rowOff>333375</xdr:rowOff>
    </xdr:from>
    <xdr:to>
      <xdr:col>16</xdr:col>
      <xdr:colOff>235500</xdr:colOff>
      <xdr:row>60</xdr:row>
      <xdr:rowOff>333380</xdr:rowOff>
    </xdr:to>
    <xdr:cxnSp macro="">
      <xdr:nvCxnSpPr>
        <xdr:cNvPr id="63" name="ลูกศรเชื่อมต่อแบบตรง 62"/>
        <xdr:cNvCxnSpPr/>
      </xdr:nvCxnSpPr>
      <xdr:spPr>
        <a:xfrm flipV="1">
          <a:off x="8362950" y="48929925"/>
          <a:ext cx="1188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61</xdr:row>
      <xdr:rowOff>342900</xdr:rowOff>
    </xdr:from>
    <xdr:to>
      <xdr:col>16</xdr:col>
      <xdr:colOff>235500</xdr:colOff>
      <xdr:row>61</xdr:row>
      <xdr:rowOff>342905</xdr:rowOff>
    </xdr:to>
    <xdr:cxnSp macro="">
      <xdr:nvCxnSpPr>
        <xdr:cNvPr id="64" name="ลูกศรเชื่อมต่อแบบตรง 63"/>
        <xdr:cNvCxnSpPr/>
      </xdr:nvCxnSpPr>
      <xdr:spPr>
        <a:xfrm flipV="1">
          <a:off x="8362950" y="50720625"/>
          <a:ext cx="1188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228600</xdr:colOff>
      <xdr:row>63</xdr:row>
      <xdr:rowOff>323850</xdr:rowOff>
    </xdr:from>
    <xdr:to>
      <xdr:col>16</xdr:col>
      <xdr:colOff>225975</xdr:colOff>
      <xdr:row>63</xdr:row>
      <xdr:rowOff>323855</xdr:rowOff>
    </xdr:to>
    <xdr:cxnSp macro="">
      <xdr:nvCxnSpPr>
        <xdr:cNvPr id="66" name="ลูกศรเชื่อมต่อแบบตรง 65"/>
        <xdr:cNvCxnSpPr/>
      </xdr:nvCxnSpPr>
      <xdr:spPr>
        <a:xfrm flipV="1">
          <a:off x="8353425" y="57311925"/>
          <a:ext cx="1188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64</xdr:row>
      <xdr:rowOff>323850</xdr:rowOff>
    </xdr:from>
    <xdr:to>
      <xdr:col>16</xdr:col>
      <xdr:colOff>235500</xdr:colOff>
      <xdr:row>64</xdr:row>
      <xdr:rowOff>323855</xdr:rowOff>
    </xdr:to>
    <xdr:cxnSp macro="">
      <xdr:nvCxnSpPr>
        <xdr:cNvPr id="67" name="ลูกศรเชื่อมต่อแบบตรง 66"/>
        <xdr:cNvCxnSpPr/>
      </xdr:nvCxnSpPr>
      <xdr:spPr>
        <a:xfrm flipV="1">
          <a:off x="8362950" y="62141100"/>
          <a:ext cx="1188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72</xdr:row>
      <xdr:rowOff>323850</xdr:rowOff>
    </xdr:from>
    <xdr:to>
      <xdr:col>17</xdr:col>
      <xdr:colOff>6900</xdr:colOff>
      <xdr:row>72</xdr:row>
      <xdr:rowOff>323855</xdr:rowOff>
    </xdr:to>
    <xdr:cxnSp macro="">
      <xdr:nvCxnSpPr>
        <xdr:cNvPr id="69" name="ลูกศรเชื่อมต่อแบบตรง 68"/>
        <xdr:cNvCxnSpPr/>
      </xdr:nvCxnSpPr>
      <xdr:spPr>
        <a:xfrm flipV="1">
          <a:off x="8372475" y="68751450"/>
          <a:ext cx="1188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228600</xdr:colOff>
      <xdr:row>73</xdr:row>
      <xdr:rowOff>304800</xdr:rowOff>
    </xdr:from>
    <xdr:to>
      <xdr:col>16</xdr:col>
      <xdr:colOff>225975</xdr:colOff>
      <xdr:row>73</xdr:row>
      <xdr:rowOff>304805</xdr:rowOff>
    </xdr:to>
    <xdr:cxnSp macro="">
      <xdr:nvCxnSpPr>
        <xdr:cNvPr id="70" name="ลูกศรเชื่อมต่อแบบตรง 69"/>
        <xdr:cNvCxnSpPr/>
      </xdr:nvCxnSpPr>
      <xdr:spPr>
        <a:xfrm flipV="1">
          <a:off x="8353425" y="70513575"/>
          <a:ext cx="1188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228600</xdr:colOff>
      <xdr:row>74</xdr:row>
      <xdr:rowOff>323850</xdr:rowOff>
    </xdr:from>
    <xdr:to>
      <xdr:col>16</xdr:col>
      <xdr:colOff>225975</xdr:colOff>
      <xdr:row>74</xdr:row>
      <xdr:rowOff>323855</xdr:rowOff>
    </xdr:to>
    <xdr:cxnSp macro="">
      <xdr:nvCxnSpPr>
        <xdr:cNvPr id="71" name="ลูกศรเชื่อมต่อแบบตรง 70"/>
        <xdr:cNvCxnSpPr/>
      </xdr:nvCxnSpPr>
      <xdr:spPr>
        <a:xfrm flipV="1">
          <a:off x="8353425" y="75361800"/>
          <a:ext cx="1188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228600</xdr:colOff>
      <xdr:row>75</xdr:row>
      <xdr:rowOff>314325</xdr:rowOff>
    </xdr:from>
    <xdr:to>
      <xdr:col>16</xdr:col>
      <xdr:colOff>225975</xdr:colOff>
      <xdr:row>75</xdr:row>
      <xdr:rowOff>314330</xdr:rowOff>
    </xdr:to>
    <xdr:cxnSp macro="">
      <xdr:nvCxnSpPr>
        <xdr:cNvPr id="72" name="ลูกศรเชื่อมต่อแบบตรง 71"/>
        <xdr:cNvCxnSpPr/>
      </xdr:nvCxnSpPr>
      <xdr:spPr>
        <a:xfrm flipV="1">
          <a:off x="8353425" y="77133450"/>
          <a:ext cx="1188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228600</xdr:colOff>
      <xdr:row>106</xdr:row>
      <xdr:rowOff>123825</xdr:rowOff>
    </xdr:from>
    <xdr:to>
      <xdr:col>15</xdr:col>
      <xdr:colOff>18225</xdr:colOff>
      <xdr:row>106</xdr:row>
      <xdr:rowOff>123830</xdr:rowOff>
    </xdr:to>
    <xdr:cxnSp macro="">
      <xdr:nvCxnSpPr>
        <xdr:cNvPr id="74" name="ลูกศรเชื่อมต่อแบบตรง 73"/>
        <xdr:cNvCxnSpPr/>
      </xdr:nvCxnSpPr>
      <xdr:spPr>
        <a:xfrm flipV="1">
          <a:off x="8591550" y="41262300"/>
          <a:ext cx="50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105</xdr:row>
      <xdr:rowOff>219075</xdr:rowOff>
    </xdr:from>
    <xdr:to>
      <xdr:col>17</xdr:col>
      <xdr:colOff>30750</xdr:colOff>
      <xdr:row>105</xdr:row>
      <xdr:rowOff>219080</xdr:rowOff>
    </xdr:to>
    <xdr:cxnSp macro="">
      <xdr:nvCxnSpPr>
        <xdr:cNvPr id="75" name="ลูกศรเชื่อมต่อแบบตรง 74"/>
        <xdr:cNvCxnSpPr/>
      </xdr:nvCxnSpPr>
      <xdr:spPr>
        <a:xfrm flipV="1">
          <a:off x="7172325" y="40624125"/>
          <a:ext cx="241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128</xdr:row>
      <xdr:rowOff>266700</xdr:rowOff>
    </xdr:from>
    <xdr:to>
      <xdr:col>11</xdr:col>
      <xdr:colOff>27750</xdr:colOff>
      <xdr:row>128</xdr:row>
      <xdr:rowOff>266705</xdr:rowOff>
    </xdr:to>
    <xdr:cxnSp macro="">
      <xdr:nvCxnSpPr>
        <xdr:cNvPr id="76" name="ลูกศรเชื่อมต่อแบบตรง 75"/>
        <xdr:cNvCxnSpPr/>
      </xdr:nvCxnSpPr>
      <xdr:spPr>
        <a:xfrm flipV="1">
          <a:off x="7648575" y="95145225"/>
          <a:ext cx="50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228600</xdr:colOff>
      <xdr:row>129</xdr:row>
      <xdr:rowOff>285750</xdr:rowOff>
    </xdr:from>
    <xdr:to>
      <xdr:col>17</xdr:col>
      <xdr:colOff>18225</xdr:colOff>
      <xdr:row>129</xdr:row>
      <xdr:rowOff>285755</xdr:rowOff>
    </xdr:to>
    <xdr:cxnSp macro="">
      <xdr:nvCxnSpPr>
        <xdr:cNvPr id="77" name="ลูกศรเชื่อมต่อแบบตรง 76"/>
        <xdr:cNvCxnSpPr/>
      </xdr:nvCxnSpPr>
      <xdr:spPr>
        <a:xfrm flipV="1">
          <a:off x="9067800" y="96412050"/>
          <a:ext cx="50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130</xdr:row>
      <xdr:rowOff>285750</xdr:rowOff>
    </xdr:from>
    <xdr:to>
      <xdr:col>12</xdr:col>
      <xdr:colOff>27750</xdr:colOff>
      <xdr:row>130</xdr:row>
      <xdr:rowOff>285755</xdr:rowOff>
    </xdr:to>
    <xdr:cxnSp macro="">
      <xdr:nvCxnSpPr>
        <xdr:cNvPr id="78" name="ลูกศรเชื่อมต่อแบบตรง 77"/>
        <xdr:cNvCxnSpPr/>
      </xdr:nvCxnSpPr>
      <xdr:spPr>
        <a:xfrm flipV="1">
          <a:off x="7886700" y="101736525"/>
          <a:ext cx="50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228600</xdr:colOff>
      <xdr:row>131</xdr:row>
      <xdr:rowOff>323850</xdr:rowOff>
    </xdr:from>
    <xdr:to>
      <xdr:col>15</xdr:col>
      <xdr:colOff>18225</xdr:colOff>
      <xdr:row>131</xdr:row>
      <xdr:rowOff>323855</xdr:rowOff>
    </xdr:to>
    <xdr:cxnSp macro="">
      <xdr:nvCxnSpPr>
        <xdr:cNvPr id="79" name="ลูกศรเชื่อมต่อแบบตรง 78"/>
        <xdr:cNvCxnSpPr/>
      </xdr:nvCxnSpPr>
      <xdr:spPr>
        <a:xfrm flipV="1">
          <a:off x="8591550" y="103289100"/>
          <a:ext cx="504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723900</xdr:colOff>
      <xdr:row>146</xdr:row>
      <xdr:rowOff>276225</xdr:rowOff>
    </xdr:from>
    <xdr:to>
      <xdr:col>18</xdr:col>
      <xdr:colOff>12975</xdr:colOff>
      <xdr:row>146</xdr:row>
      <xdr:rowOff>276230</xdr:rowOff>
    </xdr:to>
    <xdr:cxnSp macro="">
      <xdr:nvCxnSpPr>
        <xdr:cNvPr id="80" name="ลูกศรเชื่อมต่อแบบตรง 79"/>
        <xdr:cNvCxnSpPr/>
      </xdr:nvCxnSpPr>
      <xdr:spPr>
        <a:xfrm flipV="1">
          <a:off x="6924675" y="108337350"/>
          <a:ext cx="2880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704850</xdr:colOff>
      <xdr:row>147</xdr:row>
      <xdr:rowOff>304800</xdr:rowOff>
    </xdr:from>
    <xdr:to>
      <xdr:col>17</xdr:col>
      <xdr:colOff>232050</xdr:colOff>
      <xdr:row>147</xdr:row>
      <xdr:rowOff>304805</xdr:rowOff>
    </xdr:to>
    <xdr:cxnSp macro="">
      <xdr:nvCxnSpPr>
        <xdr:cNvPr id="81" name="ลูกศรเชื่อมต่อแบบตรง 80"/>
        <xdr:cNvCxnSpPr/>
      </xdr:nvCxnSpPr>
      <xdr:spPr>
        <a:xfrm flipV="1">
          <a:off x="6905625" y="109613700"/>
          <a:ext cx="2880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148</xdr:row>
      <xdr:rowOff>304800</xdr:rowOff>
    </xdr:from>
    <xdr:to>
      <xdr:col>18</xdr:col>
      <xdr:colOff>22500</xdr:colOff>
      <xdr:row>148</xdr:row>
      <xdr:rowOff>304805</xdr:rowOff>
    </xdr:to>
    <xdr:cxnSp macro="">
      <xdr:nvCxnSpPr>
        <xdr:cNvPr id="82" name="ลูกศรเชื่อมต่อแบบตรง 81"/>
        <xdr:cNvCxnSpPr/>
      </xdr:nvCxnSpPr>
      <xdr:spPr>
        <a:xfrm flipV="1">
          <a:off x="6934200" y="110861475"/>
          <a:ext cx="2880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149</xdr:row>
      <xdr:rowOff>295275</xdr:rowOff>
    </xdr:from>
    <xdr:to>
      <xdr:col>8</xdr:col>
      <xdr:colOff>13875</xdr:colOff>
      <xdr:row>149</xdr:row>
      <xdr:rowOff>295280</xdr:rowOff>
    </xdr:to>
    <xdr:cxnSp macro="">
      <xdr:nvCxnSpPr>
        <xdr:cNvPr id="83" name="ลูกศรเชื่อมต่อแบบตรง 82"/>
        <xdr:cNvCxnSpPr/>
      </xdr:nvCxnSpPr>
      <xdr:spPr>
        <a:xfrm flipV="1">
          <a:off x="7172325" y="114881025"/>
          <a:ext cx="252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104775</xdr:colOff>
      <xdr:row>0</xdr:row>
      <xdr:rowOff>66675</xdr:rowOff>
    </xdr:from>
    <xdr:to>
      <xdr:col>17</xdr:col>
      <xdr:colOff>171450</xdr:colOff>
      <xdr:row>1</xdr:row>
      <xdr:rowOff>171450</xdr:rowOff>
    </xdr:to>
    <xdr:sp macro="" textlink="">
      <xdr:nvSpPr>
        <xdr:cNvPr id="84" name="สี่เหลี่ยมผืนผ้ามุมมน 83"/>
        <xdr:cNvSpPr/>
      </xdr:nvSpPr>
      <xdr:spPr>
        <a:xfrm>
          <a:off x="8467725" y="66675"/>
          <a:ext cx="1257300" cy="3429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66675</xdr:colOff>
      <xdr:row>18</xdr:row>
      <xdr:rowOff>85725</xdr:rowOff>
    </xdr:from>
    <xdr:to>
      <xdr:col>17</xdr:col>
      <xdr:colOff>133350</xdr:colOff>
      <xdr:row>19</xdr:row>
      <xdr:rowOff>190500</xdr:rowOff>
    </xdr:to>
    <xdr:sp macro="" textlink="">
      <xdr:nvSpPr>
        <xdr:cNvPr id="85" name="สี่เหลี่ยมผืนผ้ามุมมน 84"/>
        <xdr:cNvSpPr/>
      </xdr:nvSpPr>
      <xdr:spPr>
        <a:xfrm>
          <a:off x="8429625" y="6600825"/>
          <a:ext cx="1257300" cy="3429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95250</xdr:colOff>
      <xdr:row>43</xdr:row>
      <xdr:rowOff>76200</xdr:rowOff>
    </xdr:from>
    <xdr:to>
      <xdr:col>17</xdr:col>
      <xdr:colOff>161925</xdr:colOff>
      <xdr:row>44</xdr:row>
      <xdr:rowOff>180975</xdr:rowOff>
    </xdr:to>
    <xdr:sp macro="" textlink="">
      <xdr:nvSpPr>
        <xdr:cNvPr id="86" name="สี่เหลี่ยมผืนผ้ามุมมน 85"/>
        <xdr:cNvSpPr/>
      </xdr:nvSpPr>
      <xdr:spPr>
        <a:xfrm>
          <a:off x="8458200" y="13087350"/>
          <a:ext cx="1257300" cy="3429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5</xdr:col>
      <xdr:colOff>723900</xdr:colOff>
      <xdr:row>22</xdr:row>
      <xdr:rowOff>247650</xdr:rowOff>
    </xdr:from>
    <xdr:to>
      <xdr:col>8</xdr:col>
      <xdr:colOff>234225</xdr:colOff>
      <xdr:row>22</xdr:row>
      <xdr:rowOff>247655</xdr:rowOff>
    </xdr:to>
    <xdr:cxnSp macro="">
      <xdr:nvCxnSpPr>
        <xdr:cNvPr id="87" name="ลูกศรเชื่อมต่อแบบตรง 86"/>
        <xdr:cNvCxnSpPr/>
      </xdr:nvCxnSpPr>
      <xdr:spPr>
        <a:xfrm flipV="1">
          <a:off x="6924675" y="7781925"/>
          <a:ext cx="720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104775</xdr:colOff>
      <xdr:row>56</xdr:row>
      <xdr:rowOff>76200</xdr:rowOff>
    </xdr:from>
    <xdr:to>
      <xdr:col>17</xdr:col>
      <xdr:colOff>171450</xdr:colOff>
      <xdr:row>57</xdr:row>
      <xdr:rowOff>180975</xdr:rowOff>
    </xdr:to>
    <xdr:sp macro="" textlink="">
      <xdr:nvSpPr>
        <xdr:cNvPr id="88" name="สี่เหลี่ยมผืนผ้ามุมมน 87"/>
        <xdr:cNvSpPr/>
      </xdr:nvSpPr>
      <xdr:spPr>
        <a:xfrm>
          <a:off x="8467725" y="19640550"/>
          <a:ext cx="1257300" cy="3429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123825</xdr:colOff>
      <xdr:row>67</xdr:row>
      <xdr:rowOff>76200</xdr:rowOff>
    </xdr:from>
    <xdr:to>
      <xdr:col>17</xdr:col>
      <xdr:colOff>190500</xdr:colOff>
      <xdr:row>68</xdr:row>
      <xdr:rowOff>219075</xdr:rowOff>
    </xdr:to>
    <xdr:sp macro="" textlink="">
      <xdr:nvSpPr>
        <xdr:cNvPr id="89" name="สี่เหลี่ยมผืนผ้ามุมมน 88"/>
        <xdr:cNvSpPr/>
      </xdr:nvSpPr>
      <xdr:spPr>
        <a:xfrm rot="10800000" flipV="1">
          <a:off x="8486775" y="26250900"/>
          <a:ext cx="1257300" cy="3810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0</xdr:colOff>
      <xdr:row>62</xdr:row>
      <xdr:rowOff>342900</xdr:rowOff>
    </xdr:from>
    <xdr:to>
      <xdr:col>16</xdr:col>
      <xdr:colOff>235500</xdr:colOff>
      <xdr:row>62</xdr:row>
      <xdr:rowOff>342905</xdr:rowOff>
    </xdr:to>
    <xdr:cxnSp macro="">
      <xdr:nvCxnSpPr>
        <xdr:cNvPr id="90" name="ลูกศรเชื่อมต่อแบบตรง 89"/>
        <xdr:cNvCxnSpPr/>
      </xdr:nvCxnSpPr>
      <xdr:spPr>
        <a:xfrm flipV="1">
          <a:off x="8362950" y="21917025"/>
          <a:ext cx="1188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71</xdr:row>
      <xdr:rowOff>323850</xdr:rowOff>
    </xdr:from>
    <xdr:to>
      <xdr:col>16</xdr:col>
      <xdr:colOff>235500</xdr:colOff>
      <xdr:row>71</xdr:row>
      <xdr:rowOff>323855</xdr:rowOff>
    </xdr:to>
    <xdr:cxnSp macro="">
      <xdr:nvCxnSpPr>
        <xdr:cNvPr id="91" name="ลูกศรเชื่อมต่อแบบตรง 90"/>
        <xdr:cNvCxnSpPr/>
      </xdr:nvCxnSpPr>
      <xdr:spPr>
        <a:xfrm flipV="1">
          <a:off x="8362950" y="25784175"/>
          <a:ext cx="1188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114300</xdr:colOff>
      <xdr:row>78</xdr:row>
      <xdr:rowOff>28575</xdr:rowOff>
    </xdr:from>
    <xdr:to>
      <xdr:col>17</xdr:col>
      <xdr:colOff>180975</xdr:colOff>
      <xdr:row>79</xdr:row>
      <xdr:rowOff>171450</xdr:rowOff>
    </xdr:to>
    <xdr:sp macro="" textlink="">
      <xdr:nvSpPr>
        <xdr:cNvPr id="92" name="สี่เหลี่ยมผืนผ้ามุมมน 91"/>
        <xdr:cNvSpPr/>
      </xdr:nvSpPr>
      <xdr:spPr>
        <a:xfrm rot="10800000" flipV="1">
          <a:off x="8477250" y="32604075"/>
          <a:ext cx="1257300" cy="3810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0</xdr:colOff>
      <xdr:row>82</xdr:row>
      <xdr:rowOff>323850</xdr:rowOff>
    </xdr:from>
    <xdr:to>
      <xdr:col>16</xdr:col>
      <xdr:colOff>235500</xdr:colOff>
      <xdr:row>82</xdr:row>
      <xdr:rowOff>323855</xdr:rowOff>
    </xdr:to>
    <xdr:cxnSp macro="">
      <xdr:nvCxnSpPr>
        <xdr:cNvPr id="93" name="ลูกศรเชื่อมต่อแบบตรง 92"/>
        <xdr:cNvCxnSpPr/>
      </xdr:nvCxnSpPr>
      <xdr:spPr>
        <a:xfrm flipV="1">
          <a:off x="8362950" y="27555825"/>
          <a:ext cx="1188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82</xdr:row>
      <xdr:rowOff>314325</xdr:rowOff>
    </xdr:from>
    <xdr:to>
      <xdr:col>16</xdr:col>
      <xdr:colOff>235500</xdr:colOff>
      <xdr:row>82</xdr:row>
      <xdr:rowOff>314330</xdr:rowOff>
    </xdr:to>
    <xdr:cxnSp macro="">
      <xdr:nvCxnSpPr>
        <xdr:cNvPr id="94" name="ลูกศรเชื่อมต่อแบบตรง 93"/>
        <xdr:cNvCxnSpPr/>
      </xdr:nvCxnSpPr>
      <xdr:spPr>
        <a:xfrm flipV="1">
          <a:off x="8362950" y="32651700"/>
          <a:ext cx="1188000" cy="5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114300</xdr:colOff>
      <xdr:row>100</xdr:row>
      <xdr:rowOff>47625</xdr:rowOff>
    </xdr:from>
    <xdr:to>
      <xdr:col>17</xdr:col>
      <xdr:colOff>180975</xdr:colOff>
      <xdr:row>101</xdr:row>
      <xdr:rowOff>190500</xdr:rowOff>
    </xdr:to>
    <xdr:sp macro="" textlink="">
      <xdr:nvSpPr>
        <xdr:cNvPr id="95" name="สี่เหลี่ยมผืนผ้ามุมมน 94"/>
        <xdr:cNvSpPr/>
      </xdr:nvSpPr>
      <xdr:spPr>
        <a:xfrm rot="10800000" flipV="1">
          <a:off x="8477250" y="40071675"/>
          <a:ext cx="1257300" cy="3810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123825</xdr:colOff>
      <xdr:row>123</xdr:row>
      <xdr:rowOff>95250</xdr:rowOff>
    </xdr:from>
    <xdr:to>
      <xdr:col>17</xdr:col>
      <xdr:colOff>190500</xdr:colOff>
      <xdr:row>124</xdr:row>
      <xdr:rowOff>238125</xdr:rowOff>
    </xdr:to>
    <xdr:sp macro="" textlink="">
      <xdr:nvSpPr>
        <xdr:cNvPr id="96" name="สี่เหลี่ยมผืนผ้ามุมมน 95"/>
        <xdr:cNvSpPr/>
      </xdr:nvSpPr>
      <xdr:spPr>
        <a:xfrm rot="10800000" flipV="1">
          <a:off x="8486775" y="45796200"/>
          <a:ext cx="1257300" cy="3810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123825</xdr:colOff>
      <xdr:row>141</xdr:row>
      <xdr:rowOff>76200</xdr:rowOff>
    </xdr:from>
    <xdr:to>
      <xdr:col>17</xdr:col>
      <xdr:colOff>190500</xdr:colOff>
      <xdr:row>142</xdr:row>
      <xdr:rowOff>219075</xdr:rowOff>
    </xdr:to>
    <xdr:sp macro="" textlink="">
      <xdr:nvSpPr>
        <xdr:cNvPr id="97" name="สี่เหลี่ยมผืนผ้ามุมมน 96"/>
        <xdr:cNvSpPr/>
      </xdr:nvSpPr>
      <xdr:spPr>
        <a:xfrm rot="10800000" flipV="1">
          <a:off x="8486775" y="52358925"/>
          <a:ext cx="1257300" cy="3810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8</xdr:row>
      <xdr:rowOff>304800</xdr:rowOff>
    </xdr:from>
    <xdr:to>
      <xdr:col>17</xdr:col>
      <xdr:colOff>209550</xdr:colOff>
      <xdr:row>8</xdr:row>
      <xdr:rowOff>304801</xdr:rowOff>
    </xdr:to>
    <xdr:cxnSp macro="">
      <xdr:nvCxnSpPr>
        <xdr:cNvPr id="31" name="ลูกศรเชื่อมต่อแบบตรง 30"/>
        <xdr:cNvCxnSpPr/>
      </xdr:nvCxnSpPr>
      <xdr:spPr>
        <a:xfrm flipV="1">
          <a:off x="7000875" y="2724150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247650</xdr:rowOff>
    </xdr:from>
    <xdr:to>
      <xdr:col>17</xdr:col>
      <xdr:colOff>200025</xdr:colOff>
      <xdr:row>9</xdr:row>
      <xdr:rowOff>247651</xdr:rowOff>
    </xdr:to>
    <xdr:cxnSp macro="">
      <xdr:nvCxnSpPr>
        <xdr:cNvPr id="35" name="ลูกศรเชื่อมต่อแบบตรง 34"/>
        <xdr:cNvCxnSpPr/>
      </xdr:nvCxnSpPr>
      <xdr:spPr>
        <a:xfrm flipV="1">
          <a:off x="6934200" y="3038475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10</xdr:row>
      <xdr:rowOff>228600</xdr:rowOff>
    </xdr:from>
    <xdr:to>
      <xdr:col>17</xdr:col>
      <xdr:colOff>209550</xdr:colOff>
      <xdr:row>10</xdr:row>
      <xdr:rowOff>228601</xdr:rowOff>
    </xdr:to>
    <xdr:cxnSp macro="">
      <xdr:nvCxnSpPr>
        <xdr:cNvPr id="38" name="ลูกศรเชื่อมต่อแบบตรง 37"/>
        <xdr:cNvCxnSpPr/>
      </xdr:nvCxnSpPr>
      <xdr:spPr>
        <a:xfrm flipV="1">
          <a:off x="6943725" y="3571875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11</xdr:row>
      <xdr:rowOff>352425</xdr:rowOff>
    </xdr:from>
    <xdr:to>
      <xdr:col>17</xdr:col>
      <xdr:colOff>209550</xdr:colOff>
      <xdr:row>11</xdr:row>
      <xdr:rowOff>352426</xdr:rowOff>
    </xdr:to>
    <xdr:cxnSp macro="">
      <xdr:nvCxnSpPr>
        <xdr:cNvPr id="40" name="ลูกศรเชื่อมต่อแบบตรง 39"/>
        <xdr:cNvCxnSpPr/>
      </xdr:nvCxnSpPr>
      <xdr:spPr>
        <a:xfrm flipV="1">
          <a:off x="7000875" y="9458325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12</xdr:row>
      <xdr:rowOff>361950</xdr:rowOff>
    </xdr:from>
    <xdr:to>
      <xdr:col>17</xdr:col>
      <xdr:colOff>200025</xdr:colOff>
      <xdr:row>12</xdr:row>
      <xdr:rowOff>361951</xdr:rowOff>
    </xdr:to>
    <xdr:cxnSp macro="">
      <xdr:nvCxnSpPr>
        <xdr:cNvPr id="41" name="ลูกศรเชื่อมต่อแบบตรง 40"/>
        <xdr:cNvCxnSpPr/>
      </xdr:nvCxnSpPr>
      <xdr:spPr>
        <a:xfrm flipV="1">
          <a:off x="6991350" y="10791825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21</xdr:row>
      <xdr:rowOff>266700</xdr:rowOff>
    </xdr:from>
    <xdr:to>
      <xdr:col>17</xdr:col>
      <xdr:colOff>209550</xdr:colOff>
      <xdr:row>21</xdr:row>
      <xdr:rowOff>266701</xdr:rowOff>
    </xdr:to>
    <xdr:cxnSp macro="">
      <xdr:nvCxnSpPr>
        <xdr:cNvPr id="42" name="ลูกศรเชื่อมต่อแบบตรง 41"/>
        <xdr:cNvCxnSpPr/>
      </xdr:nvCxnSpPr>
      <xdr:spPr>
        <a:xfrm flipV="1">
          <a:off x="6943725" y="8248650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22</xdr:row>
      <xdr:rowOff>228600</xdr:rowOff>
    </xdr:from>
    <xdr:to>
      <xdr:col>17</xdr:col>
      <xdr:colOff>200025</xdr:colOff>
      <xdr:row>22</xdr:row>
      <xdr:rowOff>228601</xdr:rowOff>
    </xdr:to>
    <xdr:cxnSp macro="">
      <xdr:nvCxnSpPr>
        <xdr:cNvPr id="44" name="ลูกศรเชื่อมต่อแบบตรง 43"/>
        <xdr:cNvCxnSpPr/>
      </xdr:nvCxnSpPr>
      <xdr:spPr>
        <a:xfrm flipV="1">
          <a:off x="6934200" y="8963025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23</xdr:row>
      <xdr:rowOff>247650</xdr:rowOff>
    </xdr:from>
    <xdr:to>
      <xdr:col>17</xdr:col>
      <xdr:colOff>200025</xdr:colOff>
      <xdr:row>23</xdr:row>
      <xdr:rowOff>247651</xdr:rowOff>
    </xdr:to>
    <xdr:cxnSp macro="">
      <xdr:nvCxnSpPr>
        <xdr:cNvPr id="45" name="ลูกศรเชื่อมต่อแบบตรง 44"/>
        <xdr:cNvCxnSpPr/>
      </xdr:nvCxnSpPr>
      <xdr:spPr>
        <a:xfrm flipV="1">
          <a:off x="6934200" y="9448800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24</xdr:row>
      <xdr:rowOff>295275</xdr:rowOff>
    </xdr:from>
    <xdr:to>
      <xdr:col>17</xdr:col>
      <xdr:colOff>209550</xdr:colOff>
      <xdr:row>24</xdr:row>
      <xdr:rowOff>295276</xdr:rowOff>
    </xdr:to>
    <xdr:cxnSp macro="">
      <xdr:nvCxnSpPr>
        <xdr:cNvPr id="46" name="ลูกศรเชื่อมต่อแบบตรง 45"/>
        <xdr:cNvCxnSpPr/>
      </xdr:nvCxnSpPr>
      <xdr:spPr>
        <a:xfrm flipV="1">
          <a:off x="7000875" y="28765500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723900</xdr:colOff>
      <xdr:row>25</xdr:row>
      <xdr:rowOff>228600</xdr:rowOff>
    </xdr:from>
    <xdr:to>
      <xdr:col>17</xdr:col>
      <xdr:colOff>190500</xdr:colOff>
      <xdr:row>25</xdr:row>
      <xdr:rowOff>228601</xdr:rowOff>
    </xdr:to>
    <xdr:cxnSp macro="">
      <xdr:nvCxnSpPr>
        <xdr:cNvPr id="47" name="ลูกศรเชื่อมต่อแบบตรง 46"/>
        <xdr:cNvCxnSpPr/>
      </xdr:nvCxnSpPr>
      <xdr:spPr>
        <a:xfrm flipV="1">
          <a:off x="6924675" y="10477500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27</xdr:row>
      <xdr:rowOff>342900</xdr:rowOff>
    </xdr:from>
    <xdr:to>
      <xdr:col>17</xdr:col>
      <xdr:colOff>200025</xdr:colOff>
      <xdr:row>27</xdr:row>
      <xdr:rowOff>342901</xdr:rowOff>
    </xdr:to>
    <xdr:cxnSp macro="">
      <xdr:nvCxnSpPr>
        <xdr:cNvPr id="48" name="ลูกศรเชื่อมต่อแบบตรง 47"/>
        <xdr:cNvCxnSpPr/>
      </xdr:nvCxnSpPr>
      <xdr:spPr>
        <a:xfrm flipV="1">
          <a:off x="6991350" y="35661600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28</xdr:row>
      <xdr:rowOff>371475</xdr:rowOff>
    </xdr:from>
    <xdr:to>
      <xdr:col>17</xdr:col>
      <xdr:colOff>219075</xdr:colOff>
      <xdr:row>28</xdr:row>
      <xdr:rowOff>371476</xdr:rowOff>
    </xdr:to>
    <xdr:cxnSp macro="">
      <xdr:nvCxnSpPr>
        <xdr:cNvPr id="49" name="ลูกศรเชื่อมต่อแบบตรง 48"/>
        <xdr:cNvCxnSpPr/>
      </xdr:nvCxnSpPr>
      <xdr:spPr>
        <a:xfrm flipV="1">
          <a:off x="7010400" y="37233225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228600</xdr:rowOff>
    </xdr:from>
    <xdr:to>
      <xdr:col>17</xdr:col>
      <xdr:colOff>209550</xdr:colOff>
      <xdr:row>34</xdr:row>
      <xdr:rowOff>228601</xdr:rowOff>
    </xdr:to>
    <xdr:cxnSp macro="">
      <xdr:nvCxnSpPr>
        <xdr:cNvPr id="50" name="ลูกศรเชื่อมต่อแบบตรง 49"/>
        <xdr:cNvCxnSpPr/>
      </xdr:nvCxnSpPr>
      <xdr:spPr>
        <a:xfrm flipV="1">
          <a:off x="7000875" y="14573250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35</xdr:row>
      <xdr:rowOff>200025</xdr:rowOff>
    </xdr:from>
    <xdr:to>
      <xdr:col>17</xdr:col>
      <xdr:colOff>200025</xdr:colOff>
      <xdr:row>35</xdr:row>
      <xdr:rowOff>200026</xdr:rowOff>
    </xdr:to>
    <xdr:cxnSp macro="">
      <xdr:nvCxnSpPr>
        <xdr:cNvPr id="51" name="ลูกศรเชื่อมต่อแบบตรง 50"/>
        <xdr:cNvCxnSpPr/>
      </xdr:nvCxnSpPr>
      <xdr:spPr>
        <a:xfrm flipV="1">
          <a:off x="6991350" y="15039975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19050</xdr:colOff>
      <xdr:row>37</xdr:row>
      <xdr:rowOff>266700</xdr:rowOff>
    </xdr:from>
    <xdr:to>
      <xdr:col>18</xdr:col>
      <xdr:colOff>9525</xdr:colOff>
      <xdr:row>37</xdr:row>
      <xdr:rowOff>266702</xdr:rowOff>
    </xdr:to>
    <xdr:cxnSp macro="">
      <xdr:nvCxnSpPr>
        <xdr:cNvPr id="52" name="ลูกศรเชื่อมต่อแบบตรง 51"/>
        <xdr:cNvCxnSpPr/>
      </xdr:nvCxnSpPr>
      <xdr:spPr>
        <a:xfrm>
          <a:off x="9153525" y="16116300"/>
          <a:ext cx="704850" cy="2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39</xdr:row>
      <xdr:rowOff>152400</xdr:rowOff>
    </xdr:from>
    <xdr:to>
      <xdr:col>17</xdr:col>
      <xdr:colOff>219075</xdr:colOff>
      <xdr:row>39</xdr:row>
      <xdr:rowOff>152401</xdr:rowOff>
    </xdr:to>
    <xdr:cxnSp macro="">
      <xdr:nvCxnSpPr>
        <xdr:cNvPr id="56" name="ลูกศรเชื่อมต่อแบบตรง 55"/>
        <xdr:cNvCxnSpPr/>
      </xdr:nvCxnSpPr>
      <xdr:spPr>
        <a:xfrm flipV="1">
          <a:off x="7010400" y="17716500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733425</xdr:colOff>
      <xdr:row>42</xdr:row>
      <xdr:rowOff>228600</xdr:rowOff>
    </xdr:from>
    <xdr:to>
      <xdr:col>17</xdr:col>
      <xdr:colOff>190500</xdr:colOff>
      <xdr:row>42</xdr:row>
      <xdr:rowOff>228601</xdr:rowOff>
    </xdr:to>
    <xdr:cxnSp macro="">
      <xdr:nvCxnSpPr>
        <xdr:cNvPr id="57" name="ลูกศรเชื่อมต่อแบบตรง 56"/>
        <xdr:cNvCxnSpPr/>
      </xdr:nvCxnSpPr>
      <xdr:spPr>
        <a:xfrm flipV="1">
          <a:off x="6981825" y="18611850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40</xdr:row>
      <xdr:rowOff>152400</xdr:rowOff>
    </xdr:from>
    <xdr:to>
      <xdr:col>17</xdr:col>
      <xdr:colOff>209550</xdr:colOff>
      <xdr:row>40</xdr:row>
      <xdr:rowOff>152401</xdr:rowOff>
    </xdr:to>
    <xdr:cxnSp macro="">
      <xdr:nvCxnSpPr>
        <xdr:cNvPr id="58" name="ลูกศรเชื่อมต่อแบบตรง 57"/>
        <xdr:cNvCxnSpPr/>
      </xdr:nvCxnSpPr>
      <xdr:spPr>
        <a:xfrm flipV="1">
          <a:off x="7000875" y="18002250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41</xdr:row>
      <xdr:rowOff>161925</xdr:rowOff>
    </xdr:from>
    <xdr:to>
      <xdr:col>17</xdr:col>
      <xdr:colOff>200025</xdr:colOff>
      <xdr:row>41</xdr:row>
      <xdr:rowOff>161926</xdr:rowOff>
    </xdr:to>
    <xdr:cxnSp macro="">
      <xdr:nvCxnSpPr>
        <xdr:cNvPr id="59" name="ลูกศรเชื่อมต่อแบบตรง 58"/>
        <xdr:cNvCxnSpPr/>
      </xdr:nvCxnSpPr>
      <xdr:spPr>
        <a:xfrm flipV="1">
          <a:off x="6991350" y="18278475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50</xdr:row>
      <xdr:rowOff>152400</xdr:rowOff>
    </xdr:from>
    <xdr:to>
      <xdr:col>17</xdr:col>
      <xdr:colOff>219075</xdr:colOff>
      <xdr:row>50</xdr:row>
      <xdr:rowOff>152401</xdr:rowOff>
    </xdr:to>
    <xdr:cxnSp macro="">
      <xdr:nvCxnSpPr>
        <xdr:cNvPr id="62" name="ลูกศรเชื่อมต่อแบบตรง 61"/>
        <xdr:cNvCxnSpPr/>
      </xdr:nvCxnSpPr>
      <xdr:spPr>
        <a:xfrm flipV="1">
          <a:off x="7010400" y="21059775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51</xdr:row>
      <xdr:rowOff>161925</xdr:rowOff>
    </xdr:from>
    <xdr:to>
      <xdr:col>17</xdr:col>
      <xdr:colOff>219075</xdr:colOff>
      <xdr:row>51</xdr:row>
      <xdr:rowOff>161926</xdr:rowOff>
    </xdr:to>
    <xdr:cxnSp macro="">
      <xdr:nvCxnSpPr>
        <xdr:cNvPr id="63" name="ลูกศรเชื่อมต่อแบบตรง 62"/>
        <xdr:cNvCxnSpPr/>
      </xdr:nvCxnSpPr>
      <xdr:spPr>
        <a:xfrm flipV="1">
          <a:off x="7010400" y="21326475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52</xdr:row>
      <xdr:rowOff>152400</xdr:rowOff>
    </xdr:from>
    <xdr:to>
      <xdr:col>17</xdr:col>
      <xdr:colOff>228600</xdr:colOff>
      <xdr:row>52</xdr:row>
      <xdr:rowOff>152401</xdr:rowOff>
    </xdr:to>
    <xdr:cxnSp macro="">
      <xdr:nvCxnSpPr>
        <xdr:cNvPr id="65" name="ลูกศรเชื่อมต่อแบบตรง 64"/>
        <xdr:cNvCxnSpPr/>
      </xdr:nvCxnSpPr>
      <xdr:spPr>
        <a:xfrm flipV="1">
          <a:off x="7019925" y="21602700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53</xdr:row>
      <xdr:rowOff>161925</xdr:rowOff>
    </xdr:from>
    <xdr:to>
      <xdr:col>17</xdr:col>
      <xdr:colOff>209550</xdr:colOff>
      <xdr:row>53</xdr:row>
      <xdr:rowOff>161926</xdr:rowOff>
    </xdr:to>
    <xdr:cxnSp macro="">
      <xdr:nvCxnSpPr>
        <xdr:cNvPr id="66" name="ลูกศรเชื่อมต่อแบบตรง 65"/>
        <xdr:cNvCxnSpPr/>
      </xdr:nvCxnSpPr>
      <xdr:spPr>
        <a:xfrm flipV="1">
          <a:off x="7000875" y="21897975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54</xdr:row>
      <xdr:rowOff>161925</xdr:rowOff>
    </xdr:from>
    <xdr:to>
      <xdr:col>17</xdr:col>
      <xdr:colOff>209550</xdr:colOff>
      <xdr:row>54</xdr:row>
      <xdr:rowOff>161926</xdr:rowOff>
    </xdr:to>
    <xdr:cxnSp macro="">
      <xdr:nvCxnSpPr>
        <xdr:cNvPr id="68" name="ลูกศรเชื่อมต่อแบบตรง 67"/>
        <xdr:cNvCxnSpPr/>
      </xdr:nvCxnSpPr>
      <xdr:spPr>
        <a:xfrm flipV="1">
          <a:off x="7000875" y="22174200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55</xdr:row>
      <xdr:rowOff>142875</xdr:rowOff>
    </xdr:from>
    <xdr:to>
      <xdr:col>17</xdr:col>
      <xdr:colOff>209550</xdr:colOff>
      <xdr:row>55</xdr:row>
      <xdr:rowOff>142876</xdr:rowOff>
    </xdr:to>
    <xdr:cxnSp macro="">
      <xdr:nvCxnSpPr>
        <xdr:cNvPr id="69" name="ลูกศรเชื่อมต่อแบบตรง 68"/>
        <xdr:cNvCxnSpPr/>
      </xdr:nvCxnSpPr>
      <xdr:spPr>
        <a:xfrm flipV="1">
          <a:off x="7000875" y="22421850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59</xdr:row>
      <xdr:rowOff>152400</xdr:rowOff>
    </xdr:from>
    <xdr:to>
      <xdr:col>17</xdr:col>
      <xdr:colOff>200025</xdr:colOff>
      <xdr:row>59</xdr:row>
      <xdr:rowOff>152401</xdr:rowOff>
    </xdr:to>
    <xdr:cxnSp macro="">
      <xdr:nvCxnSpPr>
        <xdr:cNvPr id="71" name="ลูกศรเชื่อมต่อแบบตรง 70"/>
        <xdr:cNvCxnSpPr/>
      </xdr:nvCxnSpPr>
      <xdr:spPr>
        <a:xfrm flipV="1">
          <a:off x="6991350" y="23936325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</xdr:colOff>
      <xdr:row>60</xdr:row>
      <xdr:rowOff>228600</xdr:rowOff>
    </xdr:from>
    <xdr:to>
      <xdr:col>13</xdr:col>
      <xdr:colOff>19050</xdr:colOff>
      <xdr:row>60</xdr:row>
      <xdr:rowOff>228600</xdr:rowOff>
    </xdr:to>
    <xdr:cxnSp macro="">
      <xdr:nvCxnSpPr>
        <xdr:cNvPr id="72" name="ลูกศรเชื่อมต่อแบบตรง 71"/>
        <xdr:cNvCxnSpPr/>
      </xdr:nvCxnSpPr>
      <xdr:spPr>
        <a:xfrm>
          <a:off x="7734300" y="24298275"/>
          <a:ext cx="942975" cy="0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61</xdr:row>
      <xdr:rowOff>190500</xdr:rowOff>
    </xdr:from>
    <xdr:to>
      <xdr:col>12</xdr:col>
      <xdr:colOff>228600</xdr:colOff>
      <xdr:row>61</xdr:row>
      <xdr:rowOff>190500</xdr:rowOff>
    </xdr:to>
    <xdr:cxnSp macro="">
      <xdr:nvCxnSpPr>
        <xdr:cNvPr id="75" name="ลูกศรเชื่อมต่อแบบตรง 74"/>
        <xdr:cNvCxnSpPr/>
      </xdr:nvCxnSpPr>
      <xdr:spPr>
        <a:xfrm>
          <a:off x="7705725" y="24765000"/>
          <a:ext cx="942975" cy="0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36</xdr:row>
      <xdr:rowOff>209550</xdr:rowOff>
    </xdr:from>
    <xdr:to>
      <xdr:col>17</xdr:col>
      <xdr:colOff>219075</xdr:colOff>
      <xdr:row>36</xdr:row>
      <xdr:rowOff>209551</xdr:rowOff>
    </xdr:to>
    <xdr:cxnSp macro="">
      <xdr:nvCxnSpPr>
        <xdr:cNvPr id="76" name="ลูกศรเชื่อมต่อแบบตรง 75"/>
        <xdr:cNvCxnSpPr/>
      </xdr:nvCxnSpPr>
      <xdr:spPr>
        <a:xfrm flipV="1">
          <a:off x="7010400" y="15535275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38</xdr:row>
      <xdr:rowOff>371475</xdr:rowOff>
    </xdr:from>
    <xdr:to>
      <xdr:col>16</xdr:col>
      <xdr:colOff>209550</xdr:colOff>
      <xdr:row>38</xdr:row>
      <xdr:rowOff>371475</xdr:rowOff>
    </xdr:to>
    <xdr:cxnSp macro="">
      <xdr:nvCxnSpPr>
        <xdr:cNvPr id="77" name="ลูกศรเชื่อมต่อแบบตรง 76"/>
        <xdr:cNvCxnSpPr/>
      </xdr:nvCxnSpPr>
      <xdr:spPr>
        <a:xfrm>
          <a:off x="8658225" y="50320575"/>
          <a:ext cx="923925" cy="0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62</xdr:row>
      <xdr:rowOff>400050</xdr:rowOff>
    </xdr:from>
    <xdr:to>
      <xdr:col>17</xdr:col>
      <xdr:colOff>219075</xdr:colOff>
      <xdr:row>62</xdr:row>
      <xdr:rowOff>400051</xdr:rowOff>
    </xdr:to>
    <xdr:cxnSp macro="">
      <xdr:nvCxnSpPr>
        <xdr:cNvPr id="82" name="ลูกศรเชื่อมต่อแบบตรง 81"/>
        <xdr:cNvCxnSpPr/>
      </xdr:nvCxnSpPr>
      <xdr:spPr>
        <a:xfrm flipV="1">
          <a:off x="7010400" y="88277700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70</xdr:row>
      <xdr:rowOff>266700</xdr:rowOff>
    </xdr:from>
    <xdr:to>
      <xdr:col>17</xdr:col>
      <xdr:colOff>219075</xdr:colOff>
      <xdr:row>70</xdr:row>
      <xdr:rowOff>266701</xdr:rowOff>
    </xdr:to>
    <xdr:cxnSp macro="">
      <xdr:nvCxnSpPr>
        <xdr:cNvPr id="83" name="ลูกศรเชื่อมต่อแบบตรง 82"/>
        <xdr:cNvCxnSpPr/>
      </xdr:nvCxnSpPr>
      <xdr:spPr>
        <a:xfrm flipV="1">
          <a:off x="7010400" y="28079700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72</xdr:row>
      <xdr:rowOff>228600</xdr:rowOff>
    </xdr:from>
    <xdr:to>
      <xdr:col>17</xdr:col>
      <xdr:colOff>200025</xdr:colOff>
      <xdr:row>72</xdr:row>
      <xdr:rowOff>228601</xdr:rowOff>
    </xdr:to>
    <xdr:cxnSp macro="">
      <xdr:nvCxnSpPr>
        <xdr:cNvPr id="84" name="ลูกศรเชื่อมต่อแบบตรง 83"/>
        <xdr:cNvCxnSpPr/>
      </xdr:nvCxnSpPr>
      <xdr:spPr>
        <a:xfrm flipV="1">
          <a:off x="6991350" y="29508450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73</xdr:row>
      <xdr:rowOff>152400</xdr:rowOff>
    </xdr:from>
    <xdr:to>
      <xdr:col>17</xdr:col>
      <xdr:colOff>209550</xdr:colOff>
      <xdr:row>73</xdr:row>
      <xdr:rowOff>152401</xdr:rowOff>
    </xdr:to>
    <xdr:cxnSp macro="">
      <xdr:nvCxnSpPr>
        <xdr:cNvPr id="85" name="ลูกศรเชื่อมต่อแบบตรง 84"/>
        <xdr:cNvCxnSpPr/>
      </xdr:nvCxnSpPr>
      <xdr:spPr>
        <a:xfrm flipV="1">
          <a:off x="7000875" y="29794200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75</xdr:row>
      <xdr:rowOff>228600</xdr:rowOff>
    </xdr:from>
    <xdr:to>
      <xdr:col>17</xdr:col>
      <xdr:colOff>200025</xdr:colOff>
      <xdr:row>75</xdr:row>
      <xdr:rowOff>228601</xdr:rowOff>
    </xdr:to>
    <xdr:cxnSp macro="">
      <xdr:nvCxnSpPr>
        <xdr:cNvPr id="86" name="ลูกศรเชื่อมต่อแบบตรง 85"/>
        <xdr:cNvCxnSpPr/>
      </xdr:nvCxnSpPr>
      <xdr:spPr>
        <a:xfrm flipV="1">
          <a:off x="6991350" y="30403800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733425</xdr:colOff>
      <xdr:row>74</xdr:row>
      <xdr:rowOff>161925</xdr:rowOff>
    </xdr:from>
    <xdr:to>
      <xdr:col>17</xdr:col>
      <xdr:colOff>200025</xdr:colOff>
      <xdr:row>74</xdr:row>
      <xdr:rowOff>161926</xdr:rowOff>
    </xdr:to>
    <xdr:cxnSp macro="">
      <xdr:nvCxnSpPr>
        <xdr:cNvPr id="87" name="ลูกศรเชื่อมต่อแบบตรง 86"/>
        <xdr:cNvCxnSpPr/>
      </xdr:nvCxnSpPr>
      <xdr:spPr>
        <a:xfrm flipV="1">
          <a:off x="6981825" y="30070425"/>
          <a:ext cx="2828925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76</xdr:row>
      <xdr:rowOff>219075</xdr:rowOff>
    </xdr:from>
    <xdr:to>
      <xdr:col>17</xdr:col>
      <xdr:colOff>228600</xdr:colOff>
      <xdr:row>76</xdr:row>
      <xdr:rowOff>219076</xdr:rowOff>
    </xdr:to>
    <xdr:cxnSp macro="">
      <xdr:nvCxnSpPr>
        <xdr:cNvPr id="88" name="ลูกศรเชื่อมต่อแบบตรง 87"/>
        <xdr:cNvCxnSpPr/>
      </xdr:nvCxnSpPr>
      <xdr:spPr>
        <a:xfrm flipV="1">
          <a:off x="7019925" y="30927675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77</xdr:row>
      <xdr:rowOff>209550</xdr:rowOff>
    </xdr:from>
    <xdr:to>
      <xdr:col>17</xdr:col>
      <xdr:colOff>209550</xdr:colOff>
      <xdr:row>77</xdr:row>
      <xdr:rowOff>209551</xdr:rowOff>
    </xdr:to>
    <xdr:cxnSp macro="">
      <xdr:nvCxnSpPr>
        <xdr:cNvPr id="89" name="ลูกศรเชื่อมต่อแบบตรง 88"/>
        <xdr:cNvCxnSpPr/>
      </xdr:nvCxnSpPr>
      <xdr:spPr>
        <a:xfrm flipV="1">
          <a:off x="7000875" y="31422975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78</xdr:row>
      <xdr:rowOff>161925</xdr:rowOff>
    </xdr:from>
    <xdr:to>
      <xdr:col>17</xdr:col>
      <xdr:colOff>200025</xdr:colOff>
      <xdr:row>78</xdr:row>
      <xdr:rowOff>161926</xdr:rowOff>
    </xdr:to>
    <xdr:cxnSp macro="">
      <xdr:nvCxnSpPr>
        <xdr:cNvPr id="90" name="ลูกศรเชื่อมต่อแบบตรง 89"/>
        <xdr:cNvCxnSpPr/>
      </xdr:nvCxnSpPr>
      <xdr:spPr>
        <a:xfrm flipV="1">
          <a:off x="6991350" y="31861125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87</xdr:row>
      <xdr:rowOff>161925</xdr:rowOff>
    </xdr:from>
    <xdr:to>
      <xdr:col>17</xdr:col>
      <xdr:colOff>200025</xdr:colOff>
      <xdr:row>87</xdr:row>
      <xdr:rowOff>161926</xdr:rowOff>
    </xdr:to>
    <xdr:cxnSp macro="">
      <xdr:nvCxnSpPr>
        <xdr:cNvPr id="91" name="ลูกศรเชื่อมต่อแบบตรง 90"/>
        <xdr:cNvCxnSpPr/>
      </xdr:nvCxnSpPr>
      <xdr:spPr>
        <a:xfrm flipV="1">
          <a:off x="6991350" y="34128075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88</xdr:row>
      <xdr:rowOff>219075</xdr:rowOff>
    </xdr:from>
    <xdr:to>
      <xdr:col>17</xdr:col>
      <xdr:colOff>200025</xdr:colOff>
      <xdr:row>88</xdr:row>
      <xdr:rowOff>219076</xdr:rowOff>
    </xdr:to>
    <xdr:cxnSp macro="">
      <xdr:nvCxnSpPr>
        <xdr:cNvPr id="92" name="ลูกศรเชื่อมต่อแบบตรง 91"/>
        <xdr:cNvCxnSpPr/>
      </xdr:nvCxnSpPr>
      <xdr:spPr>
        <a:xfrm flipV="1">
          <a:off x="6991350" y="34461450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89</xdr:row>
      <xdr:rowOff>190500</xdr:rowOff>
    </xdr:from>
    <xdr:to>
      <xdr:col>17</xdr:col>
      <xdr:colOff>200025</xdr:colOff>
      <xdr:row>89</xdr:row>
      <xdr:rowOff>190501</xdr:rowOff>
    </xdr:to>
    <xdr:cxnSp macro="">
      <xdr:nvCxnSpPr>
        <xdr:cNvPr id="93" name="ลูกศรเชื่อมต่อแบบตรง 92"/>
        <xdr:cNvCxnSpPr/>
      </xdr:nvCxnSpPr>
      <xdr:spPr>
        <a:xfrm flipV="1">
          <a:off x="6991350" y="34947225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</xdr:colOff>
      <xdr:row>90</xdr:row>
      <xdr:rowOff>161925</xdr:rowOff>
    </xdr:from>
    <xdr:to>
      <xdr:col>17</xdr:col>
      <xdr:colOff>238050</xdr:colOff>
      <xdr:row>90</xdr:row>
      <xdr:rowOff>161926</xdr:rowOff>
    </xdr:to>
    <xdr:cxnSp macro="">
      <xdr:nvCxnSpPr>
        <xdr:cNvPr id="94" name="ลูกศรเชื่อมต่อแบบตรง 93"/>
        <xdr:cNvCxnSpPr/>
      </xdr:nvCxnSpPr>
      <xdr:spPr>
        <a:xfrm flipV="1">
          <a:off x="7724775" y="35271075"/>
          <a:ext cx="21240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91</xdr:row>
      <xdr:rowOff>219075</xdr:rowOff>
    </xdr:from>
    <xdr:to>
      <xdr:col>17</xdr:col>
      <xdr:colOff>228525</xdr:colOff>
      <xdr:row>91</xdr:row>
      <xdr:rowOff>219076</xdr:rowOff>
    </xdr:to>
    <xdr:cxnSp macro="">
      <xdr:nvCxnSpPr>
        <xdr:cNvPr id="95" name="ลูกศรเชื่อมต่อแบบตรง 94"/>
        <xdr:cNvCxnSpPr/>
      </xdr:nvCxnSpPr>
      <xdr:spPr>
        <a:xfrm flipV="1">
          <a:off x="7715250" y="35623500"/>
          <a:ext cx="21240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92</xdr:row>
      <xdr:rowOff>171450</xdr:rowOff>
    </xdr:from>
    <xdr:to>
      <xdr:col>17</xdr:col>
      <xdr:colOff>219000</xdr:colOff>
      <xdr:row>92</xdr:row>
      <xdr:rowOff>171451</xdr:rowOff>
    </xdr:to>
    <xdr:cxnSp macro="">
      <xdr:nvCxnSpPr>
        <xdr:cNvPr id="96" name="ลูกศรเชื่อมต่อแบบตรง 95"/>
        <xdr:cNvCxnSpPr/>
      </xdr:nvCxnSpPr>
      <xdr:spPr>
        <a:xfrm flipV="1">
          <a:off x="7705725" y="36071175"/>
          <a:ext cx="21240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</xdr:colOff>
      <xdr:row>93</xdr:row>
      <xdr:rowOff>276225</xdr:rowOff>
    </xdr:from>
    <xdr:to>
      <xdr:col>17</xdr:col>
      <xdr:colOff>238050</xdr:colOff>
      <xdr:row>93</xdr:row>
      <xdr:rowOff>276226</xdr:rowOff>
    </xdr:to>
    <xdr:cxnSp macro="">
      <xdr:nvCxnSpPr>
        <xdr:cNvPr id="97" name="ลูกศรเชื่อมต่อแบบตรง 96"/>
        <xdr:cNvCxnSpPr/>
      </xdr:nvCxnSpPr>
      <xdr:spPr>
        <a:xfrm flipV="1">
          <a:off x="7724775" y="36461700"/>
          <a:ext cx="21240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94</xdr:row>
      <xdr:rowOff>247650</xdr:rowOff>
    </xdr:from>
    <xdr:to>
      <xdr:col>17</xdr:col>
      <xdr:colOff>228525</xdr:colOff>
      <xdr:row>94</xdr:row>
      <xdr:rowOff>247651</xdr:rowOff>
    </xdr:to>
    <xdr:cxnSp macro="">
      <xdr:nvCxnSpPr>
        <xdr:cNvPr id="98" name="ลูกศรเชื่อมต่อแบบตรง 97"/>
        <xdr:cNvCxnSpPr/>
      </xdr:nvCxnSpPr>
      <xdr:spPr>
        <a:xfrm flipV="1">
          <a:off x="7715250" y="37176075"/>
          <a:ext cx="21240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723900</xdr:colOff>
      <xdr:row>13</xdr:row>
      <xdr:rowOff>266700</xdr:rowOff>
    </xdr:from>
    <xdr:to>
      <xdr:col>17</xdr:col>
      <xdr:colOff>190500</xdr:colOff>
      <xdr:row>13</xdr:row>
      <xdr:rowOff>266701</xdr:rowOff>
    </xdr:to>
    <xdr:cxnSp macro="">
      <xdr:nvCxnSpPr>
        <xdr:cNvPr id="78" name="ลูกศรเชื่อมต่อแบบตรง 77"/>
        <xdr:cNvCxnSpPr/>
      </xdr:nvCxnSpPr>
      <xdr:spPr>
        <a:xfrm flipV="1">
          <a:off x="6924675" y="5419725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104775</xdr:colOff>
      <xdr:row>0</xdr:row>
      <xdr:rowOff>57150</xdr:rowOff>
    </xdr:from>
    <xdr:to>
      <xdr:col>17</xdr:col>
      <xdr:colOff>171450</xdr:colOff>
      <xdr:row>1</xdr:row>
      <xdr:rowOff>200025</xdr:rowOff>
    </xdr:to>
    <xdr:sp macro="" textlink="">
      <xdr:nvSpPr>
        <xdr:cNvPr id="79" name="สี่เหลี่ยมผืนผ้ามุมมน 78"/>
        <xdr:cNvSpPr/>
      </xdr:nvSpPr>
      <xdr:spPr>
        <a:xfrm rot="10800000" flipV="1">
          <a:off x="8467725" y="57150"/>
          <a:ext cx="1257300" cy="3810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123825</xdr:colOff>
      <xdr:row>16</xdr:row>
      <xdr:rowOff>66675</xdr:rowOff>
    </xdr:from>
    <xdr:to>
      <xdr:col>17</xdr:col>
      <xdr:colOff>190500</xdr:colOff>
      <xdr:row>17</xdr:row>
      <xdr:rowOff>171449</xdr:rowOff>
    </xdr:to>
    <xdr:sp macro="" textlink="">
      <xdr:nvSpPr>
        <xdr:cNvPr id="80" name="สี่เหลี่ยมผืนผ้ามุมมน 79"/>
        <xdr:cNvSpPr/>
      </xdr:nvSpPr>
      <xdr:spPr>
        <a:xfrm>
          <a:off x="8543925" y="6705600"/>
          <a:ext cx="1257300" cy="342899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5</xdr:col>
      <xdr:colOff>723900</xdr:colOff>
      <xdr:row>20</xdr:row>
      <xdr:rowOff>190500</xdr:rowOff>
    </xdr:from>
    <xdr:to>
      <xdr:col>17</xdr:col>
      <xdr:colOff>190500</xdr:colOff>
      <xdr:row>20</xdr:row>
      <xdr:rowOff>190501</xdr:rowOff>
    </xdr:to>
    <xdr:cxnSp macro="">
      <xdr:nvCxnSpPr>
        <xdr:cNvPr id="81" name="ลูกศรเชื่อมต่อแบบตรง 80"/>
        <xdr:cNvCxnSpPr/>
      </xdr:nvCxnSpPr>
      <xdr:spPr>
        <a:xfrm flipV="1">
          <a:off x="6924675" y="7667625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26</xdr:row>
      <xdr:rowOff>238125</xdr:rowOff>
    </xdr:from>
    <xdr:to>
      <xdr:col>17</xdr:col>
      <xdr:colOff>209550</xdr:colOff>
      <xdr:row>26</xdr:row>
      <xdr:rowOff>238126</xdr:rowOff>
    </xdr:to>
    <xdr:cxnSp macro="">
      <xdr:nvCxnSpPr>
        <xdr:cNvPr id="99" name="ลูกศรเชื่อมต่อแบบตรง 98"/>
        <xdr:cNvCxnSpPr/>
      </xdr:nvCxnSpPr>
      <xdr:spPr>
        <a:xfrm flipV="1">
          <a:off x="6943725" y="11068050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123825</xdr:colOff>
      <xdr:row>30</xdr:row>
      <xdr:rowOff>57150</xdr:rowOff>
    </xdr:from>
    <xdr:to>
      <xdr:col>17</xdr:col>
      <xdr:colOff>190500</xdr:colOff>
      <xdr:row>31</xdr:row>
      <xdr:rowOff>161925</xdr:rowOff>
    </xdr:to>
    <xdr:sp macro="" textlink="">
      <xdr:nvSpPr>
        <xdr:cNvPr id="100" name="สี่เหลี่ยมผืนผ้ามุมมน 99"/>
        <xdr:cNvSpPr/>
      </xdr:nvSpPr>
      <xdr:spPr>
        <a:xfrm rot="10800000" flipV="1">
          <a:off x="8486775" y="13134975"/>
          <a:ext cx="1257300" cy="3810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114300</xdr:colOff>
      <xdr:row>46</xdr:row>
      <xdr:rowOff>47625</xdr:rowOff>
    </xdr:from>
    <xdr:to>
      <xdr:col>17</xdr:col>
      <xdr:colOff>180975</xdr:colOff>
      <xdr:row>47</xdr:row>
      <xdr:rowOff>190500</xdr:rowOff>
    </xdr:to>
    <xdr:sp macro="" textlink="">
      <xdr:nvSpPr>
        <xdr:cNvPr id="73" name="สี่เหลี่ยมผืนผ้ามุมมน 72"/>
        <xdr:cNvSpPr/>
      </xdr:nvSpPr>
      <xdr:spPr>
        <a:xfrm rot="10800000" flipV="1">
          <a:off x="8534400" y="19935825"/>
          <a:ext cx="1257300" cy="3810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104775</xdr:colOff>
      <xdr:row>65</xdr:row>
      <xdr:rowOff>95250</xdr:rowOff>
    </xdr:from>
    <xdr:to>
      <xdr:col>17</xdr:col>
      <xdr:colOff>171450</xdr:colOff>
      <xdr:row>66</xdr:row>
      <xdr:rowOff>238125</xdr:rowOff>
    </xdr:to>
    <xdr:sp macro="" textlink="">
      <xdr:nvSpPr>
        <xdr:cNvPr id="74" name="สี่เหลี่ยมผืนผ้ามุมมน 73"/>
        <xdr:cNvSpPr/>
      </xdr:nvSpPr>
      <xdr:spPr>
        <a:xfrm rot="10800000" flipV="1">
          <a:off x="8524875" y="26603325"/>
          <a:ext cx="1257300" cy="3810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6</xdr:col>
      <xdr:colOff>19050</xdr:colOff>
      <xdr:row>56</xdr:row>
      <xdr:rowOff>219075</xdr:rowOff>
    </xdr:from>
    <xdr:to>
      <xdr:col>17</xdr:col>
      <xdr:colOff>219075</xdr:colOff>
      <xdr:row>56</xdr:row>
      <xdr:rowOff>219076</xdr:rowOff>
    </xdr:to>
    <xdr:cxnSp macro="">
      <xdr:nvCxnSpPr>
        <xdr:cNvPr id="101" name="ลูกศรเชื่อมต่อแบบตรง 100"/>
        <xdr:cNvCxnSpPr/>
      </xdr:nvCxnSpPr>
      <xdr:spPr>
        <a:xfrm flipV="1">
          <a:off x="7010400" y="22745700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57</xdr:row>
      <xdr:rowOff>219075</xdr:rowOff>
    </xdr:from>
    <xdr:to>
      <xdr:col>17</xdr:col>
      <xdr:colOff>209550</xdr:colOff>
      <xdr:row>57</xdr:row>
      <xdr:rowOff>219076</xdr:rowOff>
    </xdr:to>
    <xdr:cxnSp macro="">
      <xdr:nvCxnSpPr>
        <xdr:cNvPr id="102" name="ลูกศรเชื่อมต่อแบบตรง 101"/>
        <xdr:cNvCxnSpPr/>
      </xdr:nvCxnSpPr>
      <xdr:spPr>
        <a:xfrm flipV="1">
          <a:off x="7000875" y="23231475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58</xdr:row>
      <xdr:rowOff>152400</xdr:rowOff>
    </xdr:from>
    <xdr:to>
      <xdr:col>17</xdr:col>
      <xdr:colOff>219075</xdr:colOff>
      <xdr:row>58</xdr:row>
      <xdr:rowOff>152401</xdr:rowOff>
    </xdr:to>
    <xdr:cxnSp macro="">
      <xdr:nvCxnSpPr>
        <xdr:cNvPr id="103" name="ลูกศรเชื่อมต่อแบบตรง 102"/>
        <xdr:cNvCxnSpPr/>
      </xdr:nvCxnSpPr>
      <xdr:spPr>
        <a:xfrm flipV="1">
          <a:off x="7010400" y="23660100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71</xdr:row>
      <xdr:rowOff>238125</xdr:rowOff>
    </xdr:from>
    <xdr:to>
      <xdr:col>17</xdr:col>
      <xdr:colOff>209550</xdr:colOff>
      <xdr:row>71</xdr:row>
      <xdr:rowOff>238126</xdr:rowOff>
    </xdr:to>
    <xdr:cxnSp macro="">
      <xdr:nvCxnSpPr>
        <xdr:cNvPr id="104" name="ลูกศรเชื่อมต่อแบบตรง 103"/>
        <xdr:cNvCxnSpPr/>
      </xdr:nvCxnSpPr>
      <xdr:spPr>
        <a:xfrm flipV="1">
          <a:off x="7000875" y="28803600"/>
          <a:ext cx="28194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123825</xdr:colOff>
      <xdr:row>83</xdr:row>
      <xdr:rowOff>47625</xdr:rowOff>
    </xdr:from>
    <xdr:to>
      <xdr:col>17</xdr:col>
      <xdr:colOff>190500</xdr:colOff>
      <xdr:row>84</xdr:row>
      <xdr:rowOff>190500</xdr:rowOff>
    </xdr:to>
    <xdr:sp macro="" textlink="">
      <xdr:nvSpPr>
        <xdr:cNvPr id="105" name="สี่เหลี่ยมผืนผ้ามุมมน 104"/>
        <xdr:cNvSpPr/>
      </xdr:nvSpPr>
      <xdr:spPr>
        <a:xfrm rot="10800000" flipV="1">
          <a:off x="8543925" y="32994600"/>
          <a:ext cx="1257300" cy="3810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123825</xdr:colOff>
      <xdr:row>102</xdr:row>
      <xdr:rowOff>57150</xdr:rowOff>
    </xdr:from>
    <xdr:to>
      <xdr:col>17</xdr:col>
      <xdr:colOff>190500</xdr:colOff>
      <xdr:row>103</xdr:row>
      <xdr:rowOff>200025</xdr:rowOff>
    </xdr:to>
    <xdr:sp macro="" textlink="">
      <xdr:nvSpPr>
        <xdr:cNvPr id="106" name="สี่เหลี่ยมผืนผ้ามุมมน 105"/>
        <xdr:cNvSpPr/>
      </xdr:nvSpPr>
      <xdr:spPr>
        <a:xfrm rot="10800000" flipV="1">
          <a:off x="8543925" y="39500175"/>
          <a:ext cx="1257300" cy="3810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11</xdr:col>
      <xdr:colOff>28575</xdr:colOff>
      <xdr:row>107</xdr:row>
      <xdr:rowOff>295275</xdr:rowOff>
    </xdr:from>
    <xdr:to>
      <xdr:col>13</xdr:col>
      <xdr:colOff>236325</xdr:colOff>
      <xdr:row>107</xdr:row>
      <xdr:rowOff>295276</xdr:rowOff>
    </xdr:to>
    <xdr:cxnSp macro="">
      <xdr:nvCxnSpPr>
        <xdr:cNvPr id="107" name="ลูกศรเชื่อมต่อแบบตรง 106"/>
        <xdr:cNvCxnSpPr/>
      </xdr:nvCxnSpPr>
      <xdr:spPr>
        <a:xfrm flipV="1">
          <a:off x="8210550" y="41071800"/>
          <a:ext cx="6840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</xdr:colOff>
      <xdr:row>108</xdr:row>
      <xdr:rowOff>304800</xdr:rowOff>
    </xdr:from>
    <xdr:to>
      <xdr:col>14</xdr:col>
      <xdr:colOff>226800</xdr:colOff>
      <xdr:row>108</xdr:row>
      <xdr:rowOff>304801</xdr:rowOff>
    </xdr:to>
    <xdr:cxnSp macro="">
      <xdr:nvCxnSpPr>
        <xdr:cNvPr id="108" name="ลูกศรเชื่อมต่อแบบตรง 107"/>
        <xdr:cNvCxnSpPr/>
      </xdr:nvCxnSpPr>
      <xdr:spPr>
        <a:xfrm flipV="1">
          <a:off x="8439150" y="41795700"/>
          <a:ext cx="6840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133350</xdr:colOff>
      <xdr:row>124</xdr:row>
      <xdr:rowOff>76200</xdr:rowOff>
    </xdr:from>
    <xdr:to>
      <xdr:col>17</xdr:col>
      <xdr:colOff>200025</xdr:colOff>
      <xdr:row>125</xdr:row>
      <xdr:rowOff>219075</xdr:rowOff>
    </xdr:to>
    <xdr:sp macro="" textlink="">
      <xdr:nvSpPr>
        <xdr:cNvPr id="109" name="สี่เหลี่ยมผืนผ้ามุมมน 108"/>
        <xdr:cNvSpPr/>
      </xdr:nvSpPr>
      <xdr:spPr>
        <a:xfrm rot="10800000" flipV="1">
          <a:off x="8553450" y="46091475"/>
          <a:ext cx="1257300" cy="3810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1400" b="1">
              <a:latin typeface="TH SarabunPSK" pitchFamily="34" charset="-34"/>
              <a:cs typeface="TH SarabunPSK" pitchFamily="34" charset="-34"/>
            </a:rPr>
            <a:t>แบบ  ผด. </a:t>
          </a:r>
          <a:r>
            <a:rPr lang="en-US" sz="1400" b="1">
              <a:latin typeface="TH SarabunPSK" pitchFamily="34" charset="-34"/>
              <a:cs typeface="TH SarabunPSK" pitchFamily="34" charset="-34"/>
            </a:rPr>
            <a:t>02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5</xdr:col>
      <xdr:colOff>733425</xdr:colOff>
      <xdr:row>129</xdr:row>
      <xdr:rowOff>266700</xdr:rowOff>
    </xdr:from>
    <xdr:to>
      <xdr:col>18</xdr:col>
      <xdr:colOff>12975</xdr:colOff>
      <xdr:row>129</xdr:row>
      <xdr:rowOff>266701</xdr:rowOff>
    </xdr:to>
    <xdr:cxnSp macro="">
      <xdr:nvCxnSpPr>
        <xdr:cNvPr id="110" name="ลูกศรเชื่อมต่อแบบตรง 109"/>
        <xdr:cNvCxnSpPr/>
      </xdr:nvCxnSpPr>
      <xdr:spPr>
        <a:xfrm flipV="1">
          <a:off x="6981825" y="47615475"/>
          <a:ext cx="28800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733425</xdr:colOff>
      <xdr:row>131</xdr:row>
      <xdr:rowOff>190500</xdr:rowOff>
    </xdr:from>
    <xdr:to>
      <xdr:col>18</xdr:col>
      <xdr:colOff>12975</xdr:colOff>
      <xdr:row>131</xdr:row>
      <xdr:rowOff>190501</xdr:rowOff>
    </xdr:to>
    <xdr:cxnSp macro="">
      <xdr:nvCxnSpPr>
        <xdr:cNvPr id="111" name="ลูกศรเชื่อมต่อแบบตรง 110"/>
        <xdr:cNvCxnSpPr/>
      </xdr:nvCxnSpPr>
      <xdr:spPr>
        <a:xfrm flipV="1">
          <a:off x="6981825" y="49110900"/>
          <a:ext cx="28800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133</xdr:row>
      <xdr:rowOff>247650</xdr:rowOff>
    </xdr:from>
    <xdr:to>
      <xdr:col>18</xdr:col>
      <xdr:colOff>22500</xdr:colOff>
      <xdr:row>133</xdr:row>
      <xdr:rowOff>247651</xdr:rowOff>
    </xdr:to>
    <xdr:cxnSp macro="">
      <xdr:nvCxnSpPr>
        <xdr:cNvPr id="112" name="ลูกศรเชื่อมต่อแบบตรง 111"/>
        <xdr:cNvCxnSpPr/>
      </xdr:nvCxnSpPr>
      <xdr:spPr>
        <a:xfrm flipV="1">
          <a:off x="6991350" y="50387250"/>
          <a:ext cx="28800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134</xdr:row>
      <xdr:rowOff>295275</xdr:rowOff>
    </xdr:from>
    <xdr:to>
      <xdr:col>7</xdr:col>
      <xdr:colOff>13875</xdr:colOff>
      <xdr:row>134</xdr:row>
      <xdr:rowOff>295276</xdr:rowOff>
    </xdr:to>
    <xdr:cxnSp macro="">
      <xdr:nvCxnSpPr>
        <xdr:cNvPr id="113" name="ลูกศรเชื่อมต่อแบบตรง 112"/>
        <xdr:cNvCxnSpPr/>
      </xdr:nvCxnSpPr>
      <xdr:spPr>
        <a:xfrm flipV="1">
          <a:off x="6991350" y="50949225"/>
          <a:ext cx="2520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733425</xdr:colOff>
      <xdr:row>132</xdr:row>
      <xdr:rowOff>266700</xdr:rowOff>
    </xdr:from>
    <xdr:to>
      <xdr:col>18</xdr:col>
      <xdr:colOff>12975</xdr:colOff>
      <xdr:row>132</xdr:row>
      <xdr:rowOff>266701</xdr:rowOff>
    </xdr:to>
    <xdr:cxnSp macro="">
      <xdr:nvCxnSpPr>
        <xdr:cNvPr id="114" name="ลูกศรเชื่อมต่อแบบตรง 113"/>
        <xdr:cNvCxnSpPr/>
      </xdr:nvCxnSpPr>
      <xdr:spPr>
        <a:xfrm flipV="1">
          <a:off x="6981825" y="49682400"/>
          <a:ext cx="28800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228600</xdr:colOff>
      <xdr:row>130</xdr:row>
      <xdr:rowOff>247650</xdr:rowOff>
    </xdr:from>
    <xdr:to>
      <xdr:col>11</xdr:col>
      <xdr:colOff>18225</xdr:colOff>
      <xdr:row>130</xdr:row>
      <xdr:rowOff>247651</xdr:rowOff>
    </xdr:to>
    <xdr:cxnSp macro="">
      <xdr:nvCxnSpPr>
        <xdr:cNvPr id="115" name="ลูกศรเชื่อมต่อแบบตรง 114"/>
        <xdr:cNvCxnSpPr/>
      </xdr:nvCxnSpPr>
      <xdr:spPr>
        <a:xfrm flipV="1">
          <a:off x="7696200" y="48387000"/>
          <a:ext cx="504000" cy="1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K27" sqref="K27"/>
    </sheetView>
  </sheetViews>
  <sheetFormatPr defaultRowHeight="19.5" x14ac:dyDescent="0.3"/>
  <cols>
    <col min="1" max="1" width="54.25" style="49" bestFit="1" customWidth="1"/>
    <col min="2" max="2" width="15.875" style="49" customWidth="1"/>
    <col min="3" max="3" width="17.75" style="49" customWidth="1"/>
    <col min="4" max="4" width="12.625" style="70" customWidth="1"/>
    <col min="5" max="5" width="14.375" style="49" customWidth="1"/>
    <col min="6" max="6" width="13.125" style="49" customWidth="1"/>
    <col min="7" max="16384" width="9" style="49"/>
  </cols>
  <sheetData>
    <row r="1" spans="1:7" x14ac:dyDescent="0.3">
      <c r="A1" s="86" t="s">
        <v>0</v>
      </c>
      <c r="B1" s="86"/>
      <c r="C1" s="86"/>
      <c r="D1" s="86"/>
      <c r="E1" s="86"/>
      <c r="F1" s="86"/>
      <c r="G1" s="48"/>
    </row>
    <row r="2" spans="1:7" x14ac:dyDescent="0.3">
      <c r="A2" s="86" t="s">
        <v>7</v>
      </c>
      <c r="B2" s="86"/>
      <c r="C2" s="86"/>
      <c r="D2" s="86"/>
      <c r="E2" s="86"/>
      <c r="F2" s="86"/>
      <c r="G2" s="48"/>
    </row>
    <row r="3" spans="1:7" x14ac:dyDescent="0.3">
      <c r="A3" s="86" t="s">
        <v>1</v>
      </c>
      <c r="B3" s="86"/>
      <c r="C3" s="86"/>
      <c r="D3" s="86"/>
      <c r="E3" s="86"/>
      <c r="F3" s="86"/>
      <c r="G3" s="48"/>
    </row>
    <row r="5" spans="1:7" ht="53.25" customHeight="1" x14ac:dyDescent="0.3">
      <c r="A5" s="50" t="s">
        <v>31</v>
      </c>
      <c r="B5" s="51" t="s">
        <v>2</v>
      </c>
      <c r="C5" s="51" t="s">
        <v>3</v>
      </c>
      <c r="D5" s="52" t="s">
        <v>4</v>
      </c>
      <c r="E5" s="51" t="s">
        <v>5</v>
      </c>
      <c r="F5" s="51" t="s">
        <v>6</v>
      </c>
      <c r="G5" s="53"/>
    </row>
    <row r="6" spans="1:7" x14ac:dyDescent="0.3">
      <c r="A6" s="54" t="s">
        <v>10</v>
      </c>
      <c r="B6" s="55"/>
      <c r="C6" s="56"/>
      <c r="D6" s="57"/>
      <c r="E6" s="55"/>
      <c r="F6" s="90" t="s">
        <v>34</v>
      </c>
    </row>
    <row r="7" spans="1:7" x14ac:dyDescent="0.3">
      <c r="A7" s="58" t="s">
        <v>8</v>
      </c>
      <c r="B7" s="59">
        <f>'ผด2 ( ย.1 )'!A55</f>
        <v>14</v>
      </c>
      <c r="C7" s="60">
        <f>B7*100/B43</f>
        <v>9.0322580645161299</v>
      </c>
      <c r="D7" s="61">
        <f>'ผด2 ( ย.1 )'!D57</f>
        <v>8112000</v>
      </c>
      <c r="E7" s="60">
        <f>D7*100/D43</f>
        <v>15.84375</v>
      </c>
      <c r="F7" s="88"/>
    </row>
    <row r="8" spans="1:7" x14ac:dyDescent="0.3">
      <c r="A8" s="58" t="s">
        <v>218</v>
      </c>
      <c r="B8" s="59">
        <f>'ผด2 ( ย.1 )'!A85</f>
        <v>17</v>
      </c>
      <c r="C8" s="60">
        <f>B8*100/B43</f>
        <v>10.96774193548387</v>
      </c>
      <c r="D8" s="61">
        <f>'ผด2 ( ย.1 )'!D88</f>
        <v>2445160</v>
      </c>
      <c r="E8" s="60">
        <f>D8*100/D43</f>
        <v>4.7757031249999997</v>
      </c>
      <c r="F8" s="88"/>
    </row>
    <row r="9" spans="1:7" x14ac:dyDescent="0.3">
      <c r="A9" s="63" t="s">
        <v>67</v>
      </c>
      <c r="B9" s="63">
        <f>SUM(B7:B8)</f>
        <v>31</v>
      </c>
      <c r="C9" s="64">
        <f>C7+C8</f>
        <v>20</v>
      </c>
      <c r="D9" s="65">
        <f>D7+D8</f>
        <v>10557160</v>
      </c>
      <c r="E9" s="64">
        <f>E7+E8</f>
        <v>20.619453125</v>
      </c>
      <c r="F9" s="89"/>
    </row>
    <row r="10" spans="1:7" x14ac:dyDescent="0.3">
      <c r="A10" s="66" t="s">
        <v>9</v>
      </c>
      <c r="B10" s="67"/>
      <c r="C10" s="67"/>
      <c r="D10" s="68"/>
      <c r="E10" s="67"/>
      <c r="F10" s="90" t="s">
        <v>237</v>
      </c>
    </row>
    <row r="11" spans="1:7" x14ac:dyDescent="0.3">
      <c r="A11" s="58" t="s">
        <v>445</v>
      </c>
      <c r="B11" s="59">
        <f>'ผด2 ( ย .2 )'!A10</f>
        <v>1</v>
      </c>
      <c r="C11" s="60">
        <f>B11*100/B43</f>
        <v>0.64516129032258063</v>
      </c>
      <c r="D11" s="61">
        <f>'ผด2 ( ย .2 )'!D12</f>
        <v>250000</v>
      </c>
      <c r="E11" s="60">
        <f>D11*100/D43</f>
        <v>0.48828125</v>
      </c>
      <c r="F11" s="88"/>
    </row>
    <row r="12" spans="1:7" x14ac:dyDescent="0.3">
      <c r="A12" s="63" t="s">
        <v>67</v>
      </c>
      <c r="B12" s="63">
        <f>B11</f>
        <v>1</v>
      </c>
      <c r="C12" s="64">
        <f>C11</f>
        <v>0.64516129032258063</v>
      </c>
      <c r="D12" s="69">
        <f>D11</f>
        <v>250000</v>
      </c>
      <c r="E12" s="64">
        <f>E11</f>
        <v>0.48828125</v>
      </c>
      <c r="F12" s="89"/>
    </row>
    <row r="13" spans="1:7" x14ac:dyDescent="0.3">
      <c r="A13" s="66" t="s">
        <v>219</v>
      </c>
      <c r="B13" s="67"/>
      <c r="C13" s="67"/>
      <c r="D13" s="68"/>
      <c r="E13" s="67"/>
      <c r="F13" s="90" t="s">
        <v>237</v>
      </c>
    </row>
    <row r="14" spans="1:7" x14ac:dyDescent="0.3">
      <c r="A14" s="58" t="s">
        <v>220</v>
      </c>
      <c r="B14" s="59">
        <f>'ผด2 ( ย.3)'!A32+'ผด2 ( ย.3)'!A57</f>
        <v>20</v>
      </c>
      <c r="C14" s="60">
        <f>B14*100/B43</f>
        <v>12.903225806451612</v>
      </c>
      <c r="D14" s="61">
        <f>'ผด2 ( ย.3)'!D60</f>
        <v>11666503</v>
      </c>
      <c r="E14" s="60">
        <f>D14*100/D43</f>
        <v>22.786138671875001</v>
      </c>
      <c r="F14" s="88"/>
    </row>
    <row r="15" spans="1:7" x14ac:dyDescent="0.3">
      <c r="A15" s="58" t="s">
        <v>221</v>
      </c>
      <c r="B15" s="59">
        <f>'ผด2 ( ย .2 )'!A10</f>
        <v>1</v>
      </c>
      <c r="C15" s="60">
        <f>B15*100/B43</f>
        <v>0.64516129032258063</v>
      </c>
      <c r="D15" s="61">
        <f>'ผด2 ( ย.3)'!D113</f>
        <v>695000</v>
      </c>
      <c r="E15" s="60">
        <f>D15*100/D43</f>
        <v>1.357421875</v>
      </c>
      <c r="F15" s="88"/>
    </row>
    <row r="16" spans="1:7" x14ac:dyDescent="0.3">
      <c r="A16" s="63" t="s">
        <v>67</v>
      </c>
      <c r="B16" s="63">
        <f>B14+B15</f>
        <v>21</v>
      </c>
      <c r="C16" s="64">
        <f>C14+C15</f>
        <v>13.548387096774192</v>
      </c>
      <c r="D16" s="69">
        <f>D14+D15</f>
        <v>12361503</v>
      </c>
      <c r="E16" s="64">
        <f>E14+E15</f>
        <v>24.143560546875001</v>
      </c>
      <c r="F16" s="89"/>
    </row>
    <row r="17" spans="1:6" x14ac:dyDescent="0.3">
      <c r="A17" s="66" t="s">
        <v>223</v>
      </c>
      <c r="B17" s="71"/>
      <c r="C17" s="71"/>
      <c r="D17" s="68"/>
      <c r="E17" s="67"/>
      <c r="F17" s="90" t="s">
        <v>238</v>
      </c>
    </row>
    <row r="18" spans="1:6" x14ac:dyDescent="0.3">
      <c r="A18" s="58" t="s">
        <v>222</v>
      </c>
      <c r="B18" s="59">
        <v>3</v>
      </c>
      <c r="C18" s="60">
        <f>B18*10/B32</f>
        <v>1.6666666666666667</v>
      </c>
      <c r="D18" s="61">
        <f>'ผด2 ( ย.4) '!D35</f>
        <v>50000</v>
      </c>
      <c r="E18" s="60">
        <f>D18*100/D32</f>
        <v>10</v>
      </c>
      <c r="F18" s="88"/>
    </row>
    <row r="19" spans="1:6" x14ac:dyDescent="0.3">
      <c r="A19" s="82" t="s">
        <v>446</v>
      </c>
      <c r="B19" s="83">
        <v>1</v>
      </c>
      <c r="C19" s="84">
        <f>B19*100/B43</f>
        <v>0.64516129032258063</v>
      </c>
      <c r="D19" s="85">
        <f>'ผด2 ( ย.4) '!D58</f>
        <v>60000</v>
      </c>
      <c r="E19" s="84">
        <f>D19*100/D43</f>
        <v>0.1171875</v>
      </c>
      <c r="F19" s="62"/>
    </row>
    <row r="20" spans="1:6" x14ac:dyDescent="0.3">
      <c r="A20" s="63" t="s">
        <v>67</v>
      </c>
      <c r="B20" s="63">
        <f>B18+B19</f>
        <v>4</v>
      </c>
      <c r="C20" s="64">
        <f>C18+C19</f>
        <v>2.3118279569892475</v>
      </c>
      <c r="D20" s="69">
        <f>D18+D19</f>
        <v>110000</v>
      </c>
      <c r="E20" s="64">
        <f>E18+E19</f>
        <v>10.1171875</v>
      </c>
      <c r="F20" s="72"/>
    </row>
    <row r="25" spans="1:6" x14ac:dyDescent="0.3">
      <c r="A25" s="86" t="s">
        <v>0</v>
      </c>
      <c r="B25" s="86"/>
      <c r="C25" s="86"/>
      <c r="D25" s="86"/>
      <c r="E25" s="86"/>
      <c r="F25" s="86"/>
    </row>
    <row r="26" spans="1:6" x14ac:dyDescent="0.3">
      <c r="A26" s="86" t="s">
        <v>7</v>
      </c>
      <c r="B26" s="86"/>
      <c r="C26" s="86"/>
      <c r="D26" s="86"/>
      <c r="E26" s="86"/>
      <c r="F26" s="86"/>
    </row>
    <row r="27" spans="1:6" x14ac:dyDescent="0.3">
      <c r="A27" s="86" t="s">
        <v>1</v>
      </c>
      <c r="B27" s="86"/>
      <c r="C27" s="86"/>
      <c r="D27" s="86"/>
      <c r="E27" s="86"/>
      <c r="F27" s="86"/>
    </row>
    <row r="28" spans="1:6" ht="11.25" customHeight="1" x14ac:dyDescent="0.3"/>
    <row r="29" spans="1:6" ht="39" x14ac:dyDescent="0.3">
      <c r="A29" s="50" t="s">
        <v>31</v>
      </c>
      <c r="B29" s="51" t="s">
        <v>2</v>
      </c>
      <c r="C29" s="51" t="s">
        <v>3</v>
      </c>
      <c r="D29" s="52" t="s">
        <v>4</v>
      </c>
      <c r="E29" s="51" t="s">
        <v>5</v>
      </c>
      <c r="F29" s="51" t="s">
        <v>6</v>
      </c>
    </row>
    <row r="30" spans="1:6" x14ac:dyDescent="0.3">
      <c r="A30" s="66" t="s">
        <v>224</v>
      </c>
      <c r="B30" s="71"/>
      <c r="C30" s="73"/>
      <c r="D30" s="68"/>
      <c r="E30" s="73"/>
      <c r="F30" s="90" t="s">
        <v>238</v>
      </c>
    </row>
    <row r="31" spans="1:6" x14ac:dyDescent="0.3">
      <c r="A31" s="58" t="s">
        <v>225</v>
      </c>
      <c r="B31" s="59">
        <f>'ผด2 ( ย.5) '!A23</f>
        <v>8</v>
      </c>
      <c r="C31" s="60">
        <f>B31*100/B43</f>
        <v>5.161290322580645</v>
      </c>
      <c r="D31" s="61">
        <f>'ผด2 ( ย.5) '!D25</f>
        <v>215000</v>
      </c>
      <c r="E31" s="60">
        <f>D31*10/D43</f>
        <v>4.19921875E-2</v>
      </c>
      <c r="F31" s="88"/>
    </row>
    <row r="32" spans="1:6" x14ac:dyDescent="0.3">
      <c r="A32" s="58" t="s">
        <v>226</v>
      </c>
      <c r="B32" s="59">
        <f>'ผด2 ( ย.5) '!A83</f>
        <v>18</v>
      </c>
      <c r="C32" s="60">
        <f>B32*100/B43</f>
        <v>11.612903225806452</v>
      </c>
      <c r="D32" s="61">
        <f>'ผด2 ( ย.5) '!D86</f>
        <v>500000</v>
      </c>
      <c r="E32" s="60">
        <f>D32*100/D43</f>
        <v>0.9765625</v>
      </c>
      <c r="F32" s="88"/>
    </row>
    <row r="33" spans="1:6" x14ac:dyDescent="0.3">
      <c r="A33" s="58" t="s">
        <v>227</v>
      </c>
      <c r="B33" s="59">
        <f>'ผด2 ( ย.5) '!A107</f>
        <v>2</v>
      </c>
      <c r="C33" s="60">
        <f>B33*100/B43</f>
        <v>1.2903225806451613</v>
      </c>
      <c r="D33" s="61">
        <f>'ผด2 ( ย.5) '!D110</f>
        <v>40000</v>
      </c>
      <c r="E33" s="60">
        <f>D33*100/D43</f>
        <v>7.8125E-2</v>
      </c>
      <c r="F33" s="88"/>
    </row>
    <row r="34" spans="1:6" x14ac:dyDescent="0.3">
      <c r="A34" s="58" t="s">
        <v>228</v>
      </c>
      <c r="B34" s="59">
        <f>'ผด2 ( ย.5) '!A132</f>
        <v>4</v>
      </c>
      <c r="C34" s="60">
        <f>B34*100/B43</f>
        <v>2.5806451612903225</v>
      </c>
      <c r="D34" s="61">
        <f>'ผด2 ( ย.5) '!D135</f>
        <v>480000</v>
      </c>
      <c r="E34" s="60">
        <f>D34*100/D43</f>
        <v>0.9375</v>
      </c>
      <c r="F34" s="88"/>
    </row>
    <row r="35" spans="1:6" x14ac:dyDescent="0.3">
      <c r="A35" s="58" t="s">
        <v>229</v>
      </c>
      <c r="B35" s="59">
        <f>'ผด2 ( ย.5) '!A150</f>
        <v>4</v>
      </c>
      <c r="C35" s="60">
        <f>B35*100/B43</f>
        <v>2.5806451612903225</v>
      </c>
      <c r="D35" s="61">
        <f>'ผด2 ( ย.5) '!D153</f>
        <v>11056200</v>
      </c>
      <c r="E35" s="60">
        <f>D35*100/D43</f>
        <v>21.594140625000001</v>
      </c>
      <c r="F35" s="88"/>
    </row>
    <row r="36" spans="1:6" x14ac:dyDescent="0.3">
      <c r="A36" s="63" t="s">
        <v>67</v>
      </c>
      <c r="B36" s="63">
        <f>B31+B32+B33+B34+B35</f>
        <v>36</v>
      </c>
      <c r="C36" s="64">
        <f>C31+C32+C33+C34+C35</f>
        <v>23.225806451612904</v>
      </c>
      <c r="D36" s="69">
        <f>SUM(D31:D35)</f>
        <v>12291200</v>
      </c>
      <c r="E36" s="64">
        <f>E31+E32+E33+E34+E35</f>
        <v>23.628320312500001</v>
      </c>
      <c r="F36" s="89"/>
    </row>
    <row r="37" spans="1:6" ht="39" x14ac:dyDescent="0.3">
      <c r="A37" s="74" t="s">
        <v>236</v>
      </c>
      <c r="B37" s="71"/>
      <c r="C37" s="73"/>
      <c r="D37" s="68"/>
      <c r="E37" s="73"/>
      <c r="F37" s="87" t="s">
        <v>239</v>
      </c>
    </row>
    <row r="38" spans="1:6" x14ac:dyDescent="0.3">
      <c r="A38" s="58" t="s">
        <v>230</v>
      </c>
      <c r="B38" s="59">
        <f>'ผด2 ( ย.6) '!A63</f>
        <v>37</v>
      </c>
      <c r="C38" s="60">
        <f>B38*100/B43</f>
        <v>23.870967741935484</v>
      </c>
      <c r="D38" s="61">
        <f>'ผด2 ( ย.6) '!D65</f>
        <v>11200100</v>
      </c>
      <c r="E38" s="60">
        <f>D38*100/D43</f>
        <v>21.875195312500001</v>
      </c>
      <c r="F38" s="88"/>
    </row>
    <row r="39" spans="1:6" x14ac:dyDescent="0.3">
      <c r="A39" s="58" t="s">
        <v>234</v>
      </c>
      <c r="B39" s="59">
        <f>'ผด2 ( ย.6) '!A95</f>
        <v>17</v>
      </c>
      <c r="C39" s="60">
        <f>B39*100/B43</f>
        <v>10.96774193548387</v>
      </c>
      <c r="D39" s="61">
        <f>'ผด2 ( ย.6) '!D97</f>
        <v>2614380</v>
      </c>
      <c r="E39" s="60">
        <f>D39*100/D43</f>
        <v>5.1062109375000002</v>
      </c>
      <c r="F39" s="88"/>
    </row>
    <row r="40" spans="1:6" x14ac:dyDescent="0.3">
      <c r="A40" s="58" t="s">
        <v>231</v>
      </c>
      <c r="B40" s="59">
        <f>'ผด2 ( ย.6) '!A109</f>
        <v>2</v>
      </c>
      <c r="C40" s="60">
        <f>B40*100/B43</f>
        <v>1.2903225806451613</v>
      </c>
      <c r="D40" s="61">
        <f>'ผด2 ( ย.6) '!D112</f>
        <v>45000</v>
      </c>
      <c r="E40" s="60">
        <f>D40*100/D43</f>
        <v>8.7890625E-2</v>
      </c>
      <c r="F40" s="88"/>
    </row>
    <row r="41" spans="1:6" x14ac:dyDescent="0.3">
      <c r="A41" s="58" t="s">
        <v>232</v>
      </c>
      <c r="B41" s="59">
        <f>'ผด2 ( ย.6) '!A135</f>
        <v>6</v>
      </c>
      <c r="C41" s="60">
        <f>B41*100/B43</f>
        <v>3.870967741935484</v>
      </c>
      <c r="D41" s="61">
        <f>'ผด2 ( ย.6) '!D138</f>
        <v>1770657</v>
      </c>
      <c r="E41" s="60">
        <f>D41*100/D43</f>
        <v>3.4583144531249999</v>
      </c>
      <c r="F41" s="88"/>
    </row>
    <row r="42" spans="1:6" x14ac:dyDescent="0.3">
      <c r="A42" s="75" t="s">
        <v>67</v>
      </c>
      <c r="B42" s="75">
        <f>B38+B39+B40+B41</f>
        <v>62</v>
      </c>
      <c r="C42" s="76">
        <f>C38+C39+C40+C41</f>
        <v>40</v>
      </c>
      <c r="D42" s="77">
        <f>SUM(D38:D41)</f>
        <v>15630137</v>
      </c>
      <c r="E42" s="76">
        <f>D42*100/D43</f>
        <v>30.527611328125001</v>
      </c>
      <c r="F42" s="89"/>
    </row>
    <row r="43" spans="1:6" x14ac:dyDescent="0.3">
      <c r="A43" s="78" t="s">
        <v>235</v>
      </c>
      <c r="B43" s="78">
        <f>B42+B36+B20+B16+B12+B9</f>
        <v>155</v>
      </c>
      <c r="C43" s="79">
        <f>B43*100/B43</f>
        <v>100</v>
      </c>
      <c r="D43" s="80">
        <f>D42+D36+D20+D16+D12+D9</f>
        <v>51200000</v>
      </c>
      <c r="E43" s="79">
        <f>D43*100/D43</f>
        <v>100</v>
      </c>
      <c r="F43" s="81"/>
    </row>
  </sheetData>
  <mergeCells count="12">
    <mergeCell ref="F37:F42"/>
    <mergeCell ref="F6:F9"/>
    <mergeCell ref="F10:F12"/>
    <mergeCell ref="F13:F16"/>
    <mergeCell ref="F30:F36"/>
    <mergeCell ref="A27:F27"/>
    <mergeCell ref="F17:F18"/>
    <mergeCell ref="A1:F1"/>
    <mergeCell ref="A2:F2"/>
    <mergeCell ref="A3:F3"/>
    <mergeCell ref="A25:F25"/>
    <mergeCell ref="A26:F26"/>
  </mergeCells>
  <pageMargins left="0.59055118110236227" right="0.31496062992125984" top="0.78740157480314965" bottom="0.39370078740157483" header="0.31496062992125984" footer="0.31496062992125984"/>
  <pageSetup paperSize="9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8"/>
  <sheetViews>
    <sheetView tabSelected="1" topLeftCell="A37" zoomScaleNormal="100" workbookViewId="0">
      <selection activeCell="W33" sqref="W33"/>
    </sheetView>
  </sheetViews>
  <sheetFormatPr defaultRowHeight="18.75" x14ac:dyDescent="0.3"/>
  <cols>
    <col min="1" max="1" width="3.5" style="7" customWidth="1"/>
    <col min="2" max="2" width="26" style="7" customWidth="1"/>
    <col min="3" max="3" width="28.875" style="7" customWidth="1"/>
    <col min="4" max="4" width="10.75" style="7" customWidth="1"/>
    <col min="5" max="5" width="12.5" style="7" customWidth="1"/>
    <col min="6" max="6" width="10.125" style="7" customWidth="1"/>
    <col min="7" max="18" width="3.125" style="7" customWidth="1"/>
    <col min="19" max="16384" width="9" style="7"/>
  </cols>
  <sheetData>
    <row r="1" spans="1:18" x14ac:dyDescent="0.3">
      <c r="A1" s="105" t="s">
        <v>11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</row>
    <row r="2" spans="1:18" x14ac:dyDescent="0.3">
      <c r="A2" s="105" t="s">
        <v>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</row>
    <row r="3" spans="1:18" x14ac:dyDescent="0.3">
      <c r="A3" s="105" t="s">
        <v>1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</row>
    <row r="4" spans="1:18" x14ac:dyDescent="0.3">
      <c r="A4" s="100" t="s">
        <v>12</v>
      </c>
      <c r="B4" s="100"/>
      <c r="C4" s="100"/>
      <c r="D4" s="100"/>
      <c r="E4" s="8"/>
      <c r="F4" s="8"/>
      <c r="G4" s="9"/>
    </row>
    <row r="5" spans="1:18" ht="18.75" customHeight="1" x14ac:dyDescent="0.5">
      <c r="A5" s="101" t="s">
        <v>246</v>
      </c>
      <c r="B5" s="101"/>
      <c r="C5" s="101"/>
      <c r="D5" s="101"/>
      <c r="E5" s="101"/>
    </row>
    <row r="6" spans="1:18" ht="18" customHeight="1" x14ac:dyDescent="0.5">
      <c r="A6" s="101" t="s">
        <v>247</v>
      </c>
      <c r="B6" s="101"/>
      <c r="C6" s="101"/>
      <c r="D6" s="101"/>
      <c r="E6" s="101"/>
    </row>
    <row r="7" spans="1:18" ht="18" customHeight="1" x14ac:dyDescent="0.3">
      <c r="A7" s="102" t="s">
        <v>13</v>
      </c>
      <c r="B7" s="102" t="s">
        <v>14</v>
      </c>
      <c r="C7" s="102" t="s">
        <v>15</v>
      </c>
      <c r="D7" s="103" t="s">
        <v>16</v>
      </c>
      <c r="E7" s="103" t="s">
        <v>17</v>
      </c>
      <c r="F7" s="103" t="s">
        <v>18</v>
      </c>
      <c r="G7" s="104">
        <v>2562</v>
      </c>
      <c r="H7" s="104"/>
      <c r="I7" s="104"/>
      <c r="J7" s="104">
        <v>2563</v>
      </c>
      <c r="K7" s="104"/>
      <c r="L7" s="104"/>
      <c r="M7" s="104"/>
      <c r="N7" s="104"/>
      <c r="O7" s="104"/>
      <c r="P7" s="104"/>
      <c r="Q7" s="104"/>
      <c r="R7" s="104"/>
    </row>
    <row r="8" spans="1:18" ht="23.25" customHeight="1" x14ac:dyDescent="0.3">
      <c r="A8" s="102"/>
      <c r="B8" s="102"/>
      <c r="C8" s="102"/>
      <c r="D8" s="103"/>
      <c r="E8" s="103"/>
      <c r="F8" s="103"/>
      <c r="G8" s="11" t="s">
        <v>19</v>
      </c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25</v>
      </c>
      <c r="N8" s="11" t="s">
        <v>26</v>
      </c>
      <c r="O8" s="11" t="s">
        <v>27</v>
      </c>
      <c r="P8" s="11" t="s">
        <v>28</v>
      </c>
      <c r="Q8" s="11" t="s">
        <v>29</v>
      </c>
      <c r="R8" s="11" t="s">
        <v>30</v>
      </c>
    </row>
    <row r="9" spans="1:18" ht="168" customHeight="1" x14ac:dyDescent="0.3">
      <c r="A9" s="2">
        <v>1</v>
      </c>
      <c r="B9" s="3" t="s">
        <v>32</v>
      </c>
      <c r="C9" s="3" t="s">
        <v>250</v>
      </c>
      <c r="D9" s="4">
        <v>729000</v>
      </c>
      <c r="E9" s="2" t="s">
        <v>33</v>
      </c>
      <c r="F9" s="2" t="s">
        <v>34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 ht="168" customHeight="1" x14ac:dyDescent="0.3">
      <c r="A10" s="2">
        <v>2</v>
      </c>
      <c r="B10" s="3" t="s">
        <v>35</v>
      </c>
      <c r="C10" s="3" t="s">
        <v>251</v>
      </c>
      <c r="D10" s="4">
        <v>682000</v>
      </c>
      <c r="E10" s="2" t="s">
        <v>37</v>
      </c>
      <c r="F10" s="2" t="s">
        <v>34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 x14ac:dyDescent="0.3">
      <c r="A11" s="91" t="s">
        <v>67</v>
      </c>
      <c r="B11" s="92"/>
      <c r="C11" s="93"/>
      <c r="D11" s="12">
        <f>D9+D10</f>
        <v>1411000</v>
      </c>
      <c r="E11" s="94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6"/>
    </row>
    <row r="12" spans="1:18" x14ac:dyDescent="0.3">
      <c r="A12" s="19"/>
      <c r="B12" s="19"/>
      <c r="C12" s="19"/>
      <c r="D12" s="18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x14ac:dyDescent="0.3">
      <c r="A13" s="19"/>
      <c r="B13" s="19"/>
      <c r="C13" s="19"/>
      <c r="D13" s="18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</row>
    <row r="14" spans="1:18" x14ac:dyDescent="0.3">
      <c r="A14" s="102" t="s">
        <v>13</v>
      </c>
      <c r="B14" s="102" t="s">
        <v>14</v>
      </c>
      <c r="C14" s="102" t="s">
        <v>15</v>
      </c>
      <c r="D14" s="103" t="s">
        <v>16</v>
      </c>
      <c r="E14" s="103" t="s">
        <v>17</v>
      </c>
      <c r="F14" s="103" t="s">
        <v>18</v>
      </c>
      <c r="G14" s="104">
        <v>2562</v>
      </c>
      <c r="H14" s="104"/>
      <c r="I14" s="104"/>
      <c r="J14" s="104">
        <v>2563</v>
      </c>
      <c r="K14" s="104"/>
      <c r="L14" s="104"/>
      <c r="M14" s="104"/>
      <c r="N14" s="104"/>
      <c r="O14" s="104"/>
      <c r="P14" s="104"/>
      <c r="Q14" s="104"/>
      <c r="R14" s="104"/>
    </row>
    <row r="15" spans="1:18" ht="24" x14ac:dyDescent="0.3">
      <c r="A15" s="102"/>
      <c r="B15" s="102"/>
      <c r="C15" s="102"/>
      <c r="D15" s="103"/>
      <c r="E15" s="103"/>
      <c r="F15" s="103"/>
      <c r="G15" s="11" t="s">
        <v>19</v>
      </c>
      <c r="H15" s="11" t="s">
        <v>20</v>
      </c>
      <c r="I15" s="11" t="s">
        <v>21</v>
      </c>
      <c r="J15" s="11" t="s">
        <v>22</v>
      </c>
      <c r="K15" s="11" t="s">
        <v>23</v>
      </c>
      <c r="L15" s="11" t="s">
        <v>24</v>
      </c>
      <c r="M15" s="11" t="s">
        <v>25</v>
      </c>
      <c r="N15" s="11" t="s">
        <v>26</v>
      </c>
      <c r="O15" s="11" t="s">
        <v>27</v>
      </c>
      <c r="P15" s="11" t="s">
        <v>28</v>
      </c>
      <c r="Q15" s="11" t="s">
        <v>29</v>
      </c>
      <c r="R15" s="11" t="s">
        <v>30</v>
      </c>
    </row>
    <row r="16" spans="1:18" ht="187.5" customHeight="1" x14ac:dyDescent="0.3">
      <c r="A16" s="2">
        <v>3</v>
      </c>
      <c r="B16" s="3" t="s">
        <v>36</v>
      </c>
      <c r="C16" s="3" t="s">
        <v>252</v>
      </c>
      <c r="D16" s="4">
        <v>682000</v>
      </c>
      <c r="E16" s="2" t="s">
        <v>38</v>
      </c>
      <c r="F16" s="2" t="s">
        <v>34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 ht="189" customHeight="1" x14ac:dyDescent="0.3">
      <c r="A17" s="2">
        <v>4</v>
      </c>
      <c r="B17" s="3" t="s">
        <v>39</v>
      </c>
      <c r="C17" s="3" t="s">
        <v>253</v>
      </c>
      <c r="D17" s="4">
        <v>609000</v>
      </c>
      <c r="E17" s="2" t="s">
        <v>40</v>
      </c>
      <c r="F17" s="2" t="s">
        <v>34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x14ac:dyDescent="0.3">
      <c r="A18" s="91" t="s">
        <v>67</v>
      </c>
      <c r="B18" s="92"/>
      <c r="C18" s="93"/>
      <c r="D18" s="12">
        <f>D16+D17</f>
        <v>1291000</v>
      </c>
      <c r="E18" s="94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6"/>
    </row>
    <row r="19" spans="1:18" x14ac:dyDescent="0.3">
      <c r="A19" s="13"/>
      <c r="B19" s="14"/>
      <c r="C19" s="14"/>
      <c r="D19" s="15"/>
      <c r="E19" s="13"/>
      <c r="F19" s="13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18" x14ac:dyDescent="0.3">
      <c r="A20" s="13"/>
      <c r="B20" s="14"/>
      <c r="C20" s="14"/>
      <c r="D20" s="15"/>
      <c r="E20" s="13"/>
      <c r="F20" s="13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pans="1:18" x14ac:dyDescent="0.3">
      <c r="A21" s="13"/>
      <c r="B21" s="14"/>
      <c r="C21" s="14"/>
      <c r="D21" s="15"/>
      <c r="E21" s="13"/>
      <c r="F21" s="13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</row>
    <row r="22" spans="1:18" x14ac:dyDescent="0.3">
      <c r="A22" s="102" t="s">
        <v>13</v>
      </c>
      <c r="B22" s="102" t="s">
        <v>14</v>
      </c>
      <c r="C22" s="102" t="s">
        <v>15</v>
      </c>
      <c r="D22" s="103" t="s">
        <v>16</v>
      </c>
      <c r="E22" s="103" t="s">
        <v>17</v>
      </c>
      <c r="F22" s="103" t="s">
        <v>18</v>
      </c>
      <c r="G22" s="104">
        <v>2562</v>
      </c>
      <c r="H22" s="104"/>
      <c r="I22" s="104"/>
      <c r="J22" s="104">
        <v>2563</v>
      </c>
      <c r="K22" s="104"/>
      <c r="L22" s="104"/>
      <c r="M22" s="104"/>
      <c r="N22" s="104"/>
      <c r="O22" s="104"/>
      <c r="P22" s="104"/>
      <c r="Q22" s="104"/>
      <c r="R22" s="104"/>
    </row>
    <row r="23" spans="1:18" ht="24" x14ac:dyDescent="0.3">
      <c r="A23" s="102"/>
      <c r="B23" s="102"/>
      <c r="C23" s="102"/>
      <c r="D23" s="103"/>
      <c r="E23" s="103"/>
      <c r="F23" s="103"/>
      <c r="G23" s="11" t="s">
        <v>19</v>
      </c>
      <c r="H23" s="11" t="s">
        <v>20</v>
      </c>
      <c r="I23" s="11" t="s">
        <v>21</v>
      </c>
      <c r="J23" s="11" t="s">
        <v>22</v>
      </c>
      <c r="K23" s="11" t="s">
        <v>23</v>
      </c>
      <c r="L23" s="11" t="s">
        <v>24</v>
      </c>
      <c r="M23" s="11" t="s">
        <v>25</v>
      </c>
      <c r="N23" s="11" t="s">
        <v>26</v>
      </c>
      <c r="O23" s="11" t="s">
        <v>27</v>
      </c>
      <c r="P23" s="11" t="s">
        <v>28</v>
      </c>
      <c r="Q23" s="11" t="s">
        <v>29</v>
      </c>
      <c r="R23" s="11" t="s">
        <v>30</v>
      </c>
    </row>
    <row r="24" spans="1:18" ht="192.75" customHeight="1" x14ac:dyDescent="0.3">
      <c r="A24" s="2">
        <v>5</v>
      </c>
      <c r="B24" s="3" t="s">
        <v>41</v>
      </c>
      <c r="C24" s="3" t="s">
        <v>254</v>
      </c>
      <c r="D24" s="4">
        <v>609000</v>
      </c>
      <c r="E24" s="2" t="s">
        <v>42</v>
      </c>
      <c r="F24" s="2" t="s">
        <v>34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spans="1:18" ht="189.75" customHeight="1" x14ac:dyDescent="0.3">
      <c r="A25" s="2">
        <v>6</v>
      </c>
      <c r="B25" s="3" t="s">
        <v>43</v>
      </c>
      <c r="C25" s="3" t="s">
        <v>255</v>
      </c>
      <c r="D25" s="4">
        <v>609000</v>
      </c>
      <c r="E25" s="2" t="s">
        <v>44</v>
      </c>
      <c r="F25" s="2" t="s">
        <v>34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x14ac:dyDescent="0.3">
      <c r="A26" s="91" t="s">
        <v>67</v>
      </c>
      <c r="B26" s="92"/>
      <c r="C26" s="93"/>
      <c r="D26" s="12">
        <f>D24+D25</f>
        <v>1218000</v>
      </c>
      <c r="E26" s="94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6"/>
    </row>
    <row r="27" spans="1:18" x14ac:dyDescent="0.3">
      <c r="A27" s="13"/>
      <c r="B27" s="14"/>
      <c r="C27" s="14"/>
      <c r="D27" s="15"/>
      <c r="E27" s="13"/>
      <c r="F27" s="13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8" x14ac:dyDescent="0.3">
      <c r="A28" s="105"/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</row>
    <row r="29" spans="1:18" x14ac:dyDescent="0.3">
      <c r="A29" s="105"/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</row>
    <row r="30" spans="1:18" x14ac:dyDescent="0.3">
      <c r="A30" s="102" t="s">
        <v>13</v>
      </c>
      <c r="B30" s="102" t="s">
        <v>14</v>
      </c>
      <c r="C30" s="102" t="s">
        <v>15</v>
      </c>
      <c r="D30" s="103" t="s">
        <v>16</v>
      </c>
      <c r="E30" s="103" t="s">
        <v>17</v>
      </c>
      <c r="F30" s="103" t="s">
        <v>18</v>
      </c>
      <c r="G30" s="104">
        <v>2562</v>
      </c>
      <c r="H30" s="104"/>
      <c r="I30" s="104"/>
      <c r="J30" s="104">
        <v>2563</v>
      </c>
      <c r="K30" s="104"/>
      <c r="L30" s="104"/>
      <c r="M30" s="104"/>
      <c r="N30" s="104"/>
      <c r="O30" s="104"/>
      <c r="P30" s="104"/>
      <c r="Q30" s="104"/>
      <c r="R30" s="104"/>
    </row>
    <row r="31" spans="1:18" ht="22.5" customHeight="1" x14ac:dyDescent="0.3">
      <c r="A31" s="102"/>
      <c r="B31" s="102"/>
      <c r="C31" s="102"/>
      <c r="D31" s="103"/>
      <c r="E31" s="103"/>
      <c r="F31" s="103"/>
      <c r="G31" s="11" t="s">
        <v>19</v>
      </c>
      <c r="H31" s="11" t="s">
        <v>20</v>
      </c>
      <c r="I31" s="11" t="s">
        <v>21</v>
      </c>
      <c r="J31" s="11" t="s">
        <v>22</v>
      </c>
      <c r="K31" s="11" t="s">
        <v>23</v>
      </c>
      <c r="L31" s="11" t="s">
        <v>24</v>
      </c>
      <c r="M31" s="11" t="s">
        <v>25</v>
      </c>
      <c r="N31" s="11" t="s">
        <v>26</v>
      </c>
      <c r="O31" s="11" t="s">
        <v>27</v>
      </c>
      <c r="P31" s="11" t="s">
        <v>28</v>
      </c>
      <c r="Q31" s="11" t="s">
        <v>29</v>
      </c>
      <c r="R31" s="11" t="s">
        <v>30</v>
      </c>
    </row>
    <row r="32" spans="1:18" ht="205.5" customHeight="1" x14ac:dyDescent="0.3">
      <c r="A32" s="2">
        <v>7</v>
      </c>
      <c r="B32" s="3" t="s">
        <v>45</v>
      </c>
      <c r="C32" s="3" t="s">
        <v>256</v>
      </c>
      <c r="D32" s="4">
        <v>609000</v>
      </c>
      <c r="E32" s="2" t="s">
        <v>46</v>
      </c>
      <c r="F32" s="2" t="s">
        <v>34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 spans="1:18" ht="205.5" customHeight="1" x14ac:dyDescent="0.3">
      <c r="A33" s="2">
        <v>8</v>
      </c>
      <c r="B33" s="3" t="s">
        <v>47</v>
      </c>
      <c r="C33" s="3" t="s">
        <v>257</v>
      </c>
      <c r="D33" s="4">
        <v>609000</v>
      </c>
      <c r="E33" s="2" t="s">
        <v>447</v>
      </c>
      <c r="F33" s="2" t="s">
        <v>34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</row>
    <row r="34" spans="1:18" ht="18" customHeight="1" x14ac:dyDescent="0.3">
      <c r="A34" s="91" t="s">
        <v>67</v>
      </c>
      <c r="B34" s="92"/>
      <c r="C34" s="93"/>
      <c r="D34" s="12">
        <f>D32+D33</f>
        <v>1218000</v>
      </c>
      <c r="E34" s="94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6"/>
    </row>
    <row r="35" spans="1:18" ht="17.25" customHeight="1" x14ac:dyDescent="0.3">
      <c r="A35" s="13"/>
      <c r="B35" s="14"/>
      <c r="C35" s="14"/>
      <c r="D35" s="15"/>
      <c r="E35" s="13"/>
      <c r="F35" s="13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</row>
    <row r="36" spans="1:18" ht="17.25" customHeight="1" x14ac:dyDescent="0.3">
      <c r="A36" s="13"/>
      <c r="B36" s="14"/>
      <c r="C36" s="14"/>
      <c r="D36" s="15"/>
      <c r="E36" s="13"/>
      <c r="F36" s="13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</row>
    <row r="37" spans="1:18" x14ac:dyDescent="0.3">
      <c r="A37" s="102" t="s">
        <v>13</v>
      </c>
      <c r="B37" s="102" t="s">
        <v>14</v>
      </c>
      <c r="C37" s="102" t="s">
        <v>15</v>
      </c>
      <c r="D37" s="103" t="s">
        <v>16</v>
      </c>
      <c r="E37" s="103" t="s">
        <v>17</v>
      </c>
      <c r="F37" s="103" t="s">
        <v>18</v>
      </c>
      <c r="G37" s="104">
        <v>2562</v>
      </c>
      <c r="H37" s="104"/>
      <c r="I37" s="104"/>
      <c r="J37" s="104">
        <v>2563</v>
      </c>
      <c r="K37" s="104"/>
      <c r="L37" s="104"/>
      <c r="M37" s="104"/>
      <c r="N37" s="104"/>
      <c r="O37" s="104"/>
      <c r="P37" s="104"/>
      <c r="Q37" s="104"/>
      <c r="R37" s="104"/>
    </row>
    <row r="38" spans="1:18" ht="24" x14ac:dyDescent="0.3">
      <c r="A38" s="102"/>
      <c r="B38" s="102"/>
      <c r="C38" s="102"/>
      <c r="D38" s="103"/>
      <c r="E38" s="103"/>
      <c r="F38" s="103"/>
      <c r="G38" s="11" t="s">
        <v>19</v>
      </c>
      <c r="H38" s="11" t="s">
        <v>20</v>
      </c>
      <c r="I38" s="11" t="s">
        <v>21</v>
      </c>
      <c r="J38" s="11" t="s">
        <v>22</v>
      </c>
      <c r="K38" s="11" t="s">
        <v>23</v>
      </c>
      <c r="L38" s="11" t="s">
        <v>24</v>
      </c>
      <c r="M38" s="11" t="s">
        <v>25</v>
      </c>
      <c r="N38" s="11" t="s">
        <v>26</v>
      </c>
      <c r="O38" s="11" t="s">
        <v>27</v>
      </c>
      <c r="P38" s="11" t="s">
        <v>28</v>
      </c>
      <c r="Q38" s="11" t="s">
        <v>29</v>
      </c>
      <c r="R38" s="11" t="s">
        <v>30</v>
      </c>
    </row>
    <row r="39" spans="1:18" ht="192.75" customHeight="1" x14ac:dyDescent="0.3">
      <c r="A39" s="2">
        <v>9</v>
      </c>
      <c r="B39" s="3" t="s">
        <v>48</v>
      </c>
      <c r="C39" s="3" t="s">
        <v>258</v>
      </c>
      <c r="D39" s="4">
        <v>609000</v>
      </c>
      <c r="E39" s="2" t="s">
        <v>49</v>
      </c>
      <c r="F39" s="2" t="s">
        <v>34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18" ht="189.75" customHeight="1" x14ac:dyDescent="0.3">
      <c r="A40" s="2">
        <v>10</v>
      </c>
      <c r="B40" s="3" t="s">
        <v>50</v>
      </c>
      <c r="C40" s="3" t="s">
        <v>259</v>
      </c>
      <c r="D40" s="4">
        <v>609000</v>
      </c>
      <c r="E40" s="2" t="s">
        <v>51</v>
      </c>
      <c r="F40" s="2" t="s">
        <v>34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</row>
    <row r="41" spans="1:18" x14ac:dyDescent="0.3">
      <c r="A41" s="91" t="s">
        <v>67</v>
      </c>
      <c r="B41" s="92"/>
      <c r="C41" s="93"/>
      <c r="D41" s="12">
        <f>D39+D40</f>
        <v>1218000</v>
      </c>
      <c r="E41" s="94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6"/>
    </row>
    <row r="43" spans="1:18" x14ac:dyDescent="0.3">
      <c r="A43" s="105"/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</row>
    <row r="44" spans="1:18" ht="16.5" customHeight="1" x14ac:dyDescent="0.3">
      <c r="A44" s="8"/>
      <c r="B44" s="8"/>
      <c r="C44" s="8"/>
      <c r="D44" s="8"/>
      <c r="E44" s="8"/>
      <c r="F44" s="8"/>
      <c r="G44" s="9"/>
    </row>
    <row r="45" spans="1:18" x14ac:dyDescent="0.3">
      <c r="A45" s="102" t="s">
        <v>13</v>
      </c>
      <c r="B45" s="102" t="s">
        <v>14</v>
      </c>
      <c r="C45" s="102" t="s">
        <v>15</v>
      </c>
      <c r="D45" s="103" t="s">
        <v>16</v>
      </c>
      <c r="E45" s="103" t="s">
        <v>17</v>
      </c>
      <c r="F45" s="103" t="s">
        <v>18</v>
      </c>
      <c r="G45" s="104">
        <v>2562</v>
      </c>
      <c r="H45" s="104"/>
      <c r="I45" s="104"/>
      <c r="J45" s="104">
        <v>2563</v>
      </c>
      <c r="K45" s="104"/>
      <c r="L45" s="104"/>
      <c r="M45" s="104"/>
      <c r="N45" s="104"/>
      <c r="O45" s="104"/>
      <c r="P45" s="104"/>
      <c r="Q45" s="104"/>
      <c r="R45" s="104"/>
    </row>
    <row r="46" spans="1:18" ht="24" x14ac:dyDescent="0.3">
      <c r="A46" s="102"/>
      <c r="B46" s="102"/>
      <c r="C46" s="102"/>
      <c r="D46" s="103"/>
      <c r="E46" s="103"/>
      <c r="F46" s="103"/>
      <c r="G46" s="11" t="s">
        <v>19</v>
      </c>
      <c r="H46" s="11" t="s">
        <v>20</v>
      </c>
      <c r="I46" s="11" t="s">
        <v>21</v>
      </c>
      <c r="J46" s="11" t="s">
        <v>22</v>
      </c>
      <c r="K46" s="11" t="s">
        <v>23</v>
      </c>
      <c r="L46" s="11" t="s">
        <v>24</v>
      </c>
      <c r="M46" s="11" t="s">
        <v>25</v>
      </c>
      <c r="N46" s="11" t="s">
        <v>26</v>
      </c>
      <c r="O46" s="11" t="s">
        <v>27</v>
      </c>
      <c r="P46" s="11" t="s">
        <v>28</v>
      </c>
      <c r="Q46" s="11" t="s">
        <v>29</v>
      </c>
      <c r="R46" s="11" t="s">
        <v>30</v>
      </c>
    </row>
    <row r="47" spans="1:18" ht="224.25" customHeight="1" x14ac:dyDescent="0.3">
      <c r="A47" s="2">
        <v>11</v>
      </c>
      <c r="B47" s="3" t="s">
        <v>52</v>
      </c>
      <c r="C47" s="3" t="s">
        <v>260</v>
      </c>
      <c r="D47" s="4">
        <v>609000</v>
      </c>
      <c r="E47" s="2" t="s">
        <v>53</v>
      </c>
      <c r="F47" s="2" t="s">
        <v>34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</row>
    <row r="48" spans="1:18" ht="185.25" customHeight="1" x14ac:dyDescent="0.3">
      <c r="A48" s="2">
        <v>12</v>
      </c>
      <c r="B48" s="3" t="s">
        <v>54</v>
      </c>
      <c r="C48" s="3" t="s">
        <v>261</v>
      </c>
      <c r="D48" s="4">
        <v>738000</v>
      </c>
      <c r="E48" s="2" t="s">
        <v>55</v>
      </c>
      <c r="F48" s="2" t="s">
        <v>34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</row>
    <row r="49" spans="1:18" x14ac:dyDescent="0.3">
      <c r="A49" s="91" t="s">
        <v>67</v>
      </c>
      <c r="B49" s="92"/>
      <c r="C49" s="93"/>
      <c r="D49" s="12">
        <f>D47+D48</f>
        <v>1347000</v>
      </c>
      <c r="E49" s="94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6"/>
    </row>
    <row r="50" spans="1:18" x14ac:dyDescent="0.3">
      <c r="A50" s="105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</row>
    <row r="51" spans="1:18" x14ac:dyDescent="0.3">
      <c r="A51" s="105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</row>
    <row r="52" spans="1:18" ht="17.25" customHeight="1" x14ac:dyDescent="0.3">
      <c r="A52" s="102" t="s">
        <v>13</v>
      </c>
      <c r="B52" s="102" t="s">
        <v>14</v>
      </c>
      <c r="C52" s="102" t="s">
        <v>15</v>
      </c>
      <c r="D52" s="103" t="s">
        <v>16</v>
      </c>
      <c r="E52" s="103" t="s">
        <v>17</v>
      </c>
      <c r="F52" s="103" t="s">
        <v>18</v>
      </c>
      <c r="G52" s="104">
        <v>2562</v>
      </c>
      <c r="H52" s="104"/>
      <c r="I52" s="104"/>
      <c r="J52" s="104">
        <v>2563</v>
      </c>
      <c r="K52" s="104"/>
      <c r="L52" s="104"/>
      <c r="M52" s="104"/>
      <c r="N52" s="104"/>
      <c r="O52" s="104"/>
      <c r="P52" s="104"/>
      <c r="Q52" s="104"/>
      <c r="R52" s="104"/>
    </row>
    <row r="53" spans="1:18" ht="21" customHeight="1" x14ac:dyDescent="0.3">
      <c r="A53" s="102"/>
      <c r="B53" s="102"/>
      <c r="C53" s="102"/>
      <c r="D53" s="103"/>
      <c r="E53" s="103"/>
      <c r="F53" s="103"/>
      <c r="G53" s="11" t="s">
        <v>19</v>
      </c>
      <c r="H53" s="11" t="s">
        <v>20</v>
      </c>
      <c r="I53" s="11" t="s">
        <v>21</v>
      </c>
      <c r="J53" s="11" t="s">
        <v>22</v>
      </c>
      <c r="K53" s="11" t="s">
        <v>23</v>
      </c>
      <c r="L53" s="11" t="s">
        <v>24</v>
      </c>
      <c r="M53" s="11" t="s">
        <v>25</v>
      </c>
      <c r="N53" s="11" t="s">
        <v>26</v>
      </c>
      <c r="O53" s="11" t="s">
        <v>27</v>
      </c>
      <c r="P53" s="11" t="s">
        <v>28</v>
      </c>
      <c r="Q53" s="11" t="s">
        <v>29</v>
      </c>
      <c r="R53" s="11" t="s">
        <v>30</v>
      </c>
    </row>
    <row r="54" spans="1:18" ht="168" customHeight="1" x14ac:dyDescent="0.3">
      <c r="A54" s="2">
        <v>13</v>
      </c>
      <c r="B54" s="3" t="s">
        <v>56</v>
      </c>
      <c r="C54" s="3" t="s">
        <v>262</v>
      </c>
      <c r="D54" s="4">
        <v>200000</v>
      </c>
      <c r="E54" s="2" t="s">
        <v>57</v>
      </c>
      <c r="F54" s="2" t="s">
        <v>34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</row>
    <row r="55" spans="1:18" ht="225.75" customHeight="1" x14ac:dyDescent="0.3">
      <c r="A55" s="2">
        <v>14</v>
      </c>
      <c r="B55" s="3" t="s">
        <v>58</v>
      </c>
      <c r="C55" s="3" t="s">
        <v>263</v>
      </c>
      <c r="D55" s="4">
        <v>209000</v>
      </c>
      <c r="E55" s="2" t="s">
        <v>57</v>
      </c>
      <c r="F55" s="2" t="s">
        <v>34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</row>
    <row r="56" spans="1:18" x14ac:dyDescent="0.3">
      <c r="A56" s="91" t="s">
        <v>67</v>
      </c>
      <c r="B56" s="92"/>
      <c r="C56" s="93"/>
      <c r="D56" s="12">
        <f>D54+D55</f>
        <v>409000</v>
      </c>
      <c r="E56" s="94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6"/>
    </row>
    <row r="57" spans="1:18" x14ac:dyDescent="0.3">
      <c r="A57" s="97" t="s">
        <v>111</v>
      </c>
      <c r="B57" s="98"/>
      <c r="C57" s="99"/>
      <c r="D57" s="12">
        <f>D56+D49+D41+D34+D26+D18+D11</f>
        <v>8112000</v>
      </c>
      <c r="E57" s="91" t="str">
        <f>BAHTTEXT(D57)</f>
        <v>แปดล้านหนึ่งแสนหนึ่งหมื่นสองพันบาทถ้วน</v>
      </c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3"/>
    </row>
    <row r="58" spans="1:18" x14ac:dyDescent="0.3">
      <c r="A58" s="100" t="s">
        <v>12</v>
      </c>
      <c r="B58" s="100"/>
      <c r="C58" s="100"/>
      <c r="D58" s="100"/>
      <c r="E58" s="8"/>
      <c r="F58" s="8"/>
      <c r="G58" s="9"/>
    </row>
    <row r="59" spans="1:18" ht="21.75" x14ac:dyDescent="0.5">
      <c r="A59" s="101" t="s">
        <v>248</v>
      </c>
      <c r="B59" s="101"/>
      <c r="C59" s="101"/>
      <c r="D59" s="101"/>
      <c r="E59" s="101"/>
    </row>
    <row r="60" spans="1:18" ht="21.75" x14ac:dyDescent="0.5">
      <c r="A60" s="101" t="s">
        <v>249</v>
      </c>
      <c r="B60" s="101"/>
      <c r="C60" s="101"/>
      <c r="D60" s="101"/>
      <c r="E60" s="101"/>
    </row>
    <row r="61" spans="1:18" x14ac:dyDescent="0.3">
      <c r="A61" s="102" t="s">
        <v>13</v>
      </c>
      <c r="B61" s="102" t="s">
        <v>14</v>
      </c>
      <c r="C61" s="102" t="s">
        <v>15</v>
      </c>
      <c r="D61" s="103" t="s">
        <v>16</v>
      </c>
      <c r="E61" s="103" t="s">
        <v>17</v>
      </c>
      <c r="F61" s="103" t="s">
        <v>18</v>
      </c>
      <c r="G61" s="104">
        <v>2562</v>
      </c>
      <c r="H61" s="104"/>
      <c r="I61" s="104"/>
      <c r="J61" s="104">
        <v>2563</v>
      </c>
      <c r="K61" s="104"/>
      <c r="L61" s="104"/>
      <c r="M61" s="104"/>
      <c r="N61" s="104"/>
      <c r="O61" s="104"/>
      <c r="P61" s="104"/>
      <c r="Q61" s="104"/>
      <c r="R61" s="104"/>
    </row>
    <row r="62" spans="1:18" ht="24" x14ac:dyDescent="0.3">
      <c r="A62" s="102"/>
      <c r="B62" s="102"/>
      <c r="C62" s="102"/>
      <c r="D62" s="103"/>
      <c r="E62" s="103"/>
      <c r="F62" s="103"/>
      <c r="G62" s="11" t="s">
        <v>19</v>
      </c>
      <c r="H62" s="11" t="s">
        <v>20</v>
      </c>
      <c r="I62" s="11" t="s">
        <v>21</v>
      </c>
      <c r="J62" s="11" t="s">
        <v>22</v>
      </c>
      <c r="K62" s="11" t="s">
        <v>23</v>
      </c>
      <c r="L62" s="11" t="s">
        <v>24</v>
      </c>
      <c r="M62" s="11" t="s">
        <v>25</v>
      </c>
      <c r="N62" s="11" t="s">
        <v>26</v>
      </c>
      <c r="O62" s="11" t="s">
        <v>27</v>
      </c>
      <c r="P62" s="11" t="s">
        <v>28</v>
      </c>
      <c r="Q62" s="11" t="s">
        <v>29</v>
      </c>
      <c r="R62" s="11" t="s">
        <v>30</v>
      </c>
    </row>
    <row r="63" spans="1:18" ht="61.5" customHeight="1" x14ac:dyDescent="0.3">
      <c r="A63" s="2">
        <v>1</v>
      </c>
      <c r="B63" s="3" t="s">
        <v>64</v>
      </c>
      <c r="C63" s="3" t="s">
        <v>264</v>
      </c>
      <c r="D63" s="20">
        <v>966480</v>
      </c>
      <c r="E63" s="5"/>
      <c r="F63" s="2" t="s">
        <v>34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1:18" ht="39.75" customHeight="1" x14ac:dyDescent="0.3">
      <c r="A64" s="2">
        <v>2</v>
      </c>
      <c r="B64" s="3" t="s">
        <v>205</v>
      </c>
      <c r="C64" s="3" t="s">
        <v>265</v>
      </c>
      <c r="D64" s="20">
        <v>24000</v>
      </c>
      <c r="E64" s="5"/>
      <c r="F64" s="2" t="s">
        <v>34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spans="1:18" ht="42" customHeight="1" x14ac:dyDescent="0.3">
      <c r="A65" s="2">
        <v>3</v>
      </c>
      <c r="B65" s="3" t="s">
        <v>166</v>
      </c>
      <c r="C65" s="3" t="s">
        <v>266</v>
      </c>
      <c r="D65" s="20">
        <v>42000</v>
      </c>
      <c r="E65" s="5"/>
      <c r="F65" s="2" t="s">
        <v>34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</row>
    <row r="66" spans="1:18" ht="22.5" customHeight="1" x14ac:dyDescent="0.3">
      <c r="A66" s="2">
        <v>4</v>
      </c>
      <c r="B66" s="3" t="s">
        <v>168</v>
      </c>
      <c r="C66" s="3" t="s">
        <v>267</v>
      </c>
      <c r="D66" s="20">
        <v>382680</v>
      </c>
      <c r="E66" s="5"/>
      <c r="F66" s="2" t="s">
        <v>34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</row>
    <row r="67" spans="1:18" ht="24.75" customHeight="1" x14ac:dyDescent="0.3">
      <c r="A67" s="2">
        <v>5</v>
      </c>
      <c r="B67" s="3" t="s">
        <v>206</v>
      </c>
      <c r="C67" s="3" t="s">
        <v>268</v>
      </c>
      <c r="D67" s="20">
        <v>72000</v>
      </c>
      <c r="E67" s="5"/>
      <c r="F67" s="2" t="s">
        <v>34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</row>
    <row r="68" spans="1:18" ht="42" customHeight="1" x14ac:dyDescent="0.3">
      <c r="A68" s="2">
        <v>6</v>
      </c>
      <c r="B68" s="3" t="s">
        <v>116</v>
      </c>
      <c r="C68" s="3" t="s">
        <v>269</v>
      </c>
      <c r="D68" s="20">
        <v>113000</v>
      </c>
      <c r="E68" s="5"/>
      <c r="F68" s="2" t="s">
        <v>34</v>
      </c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</row>
    <row r="69" spans="1:18" ht="41.25" customHeight="1" x14ac:dyDescent="0.3">
      <c r="A69" s="2">
        <v>7</v>
      </c>
      <c r="B69" s="3" t="s">
        <v>70</v>
      </c>
      <c r="C69" s="3" t="s">
        <v>270</v>
      </c>
      <c r="D69" s="20">
        <v>5000</v>
      </c>
      <c r="E69" s="5"/>
      <c r="F69" s="2" t="s">
        <v>34</v>
      </c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</row>
    <row r="70" spans="1:18" ht="41.25" customHeight="1" x14ac:dyDescent="0.3">
      <c r="A70" s="2">
        <v>8</v>
      </c>
      <c r="B70" s="3" t="s">
        <v>170</v>
      </c>
      <c r="C70" s="3" t="s">
        <v>271</v>
      </c>
      <c r="D70" s="20">
        <v>15000</v>
      </c>
      <c r="E70" s="5"/>
      <c r="F70" s="2" t="s">
        <v>34</v>
      </c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</row>
    <row r="71" spans="1:18" ht="42" customHeight="1" x14ac:dyDescent="0.3">
      <c r="A71" s="2">
        <v>9</v>
      </c>
      <c r="B71" s="3" t="s">
        <v>171</v>
      </c>
      <c r="C71" s="3" t="s">
        <v>272</v>
      </c>
      <c r="D71" s="20">
        <v>10000</v>
      </c>
      <c r="E71" s="5"/>
      <c r="F71" s="2" t="s">
        <v>34</v>
      </c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</row>
    <row r="72" spans="1:18" x14ac:dyDescent="0.3">
      <c r="A72" s="91" t="s">
        <v>67</v>
      </c>
      <c r="B72" s="92"/>
      <c r="C72" s="93"/>
      <c r="D72" s="12">
        <f>SUM(D63:D71)</f>
        <v>1630160</v>
      </c>
      <c r="E72" s="94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6"/>
    </row>
    <row r="73" spans="1:18" x14ac:dyDescent="0.3">
      <c r="A73" s="19"/>
      <c r="B73" s="19"/>
      <c r="C73" s="19"/>
      <c r="D73" s="18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</row>
    <row r="74" spans="1:18" x14ac:dyDescent="0.3">
      <c r="A74" s="101"/>
      <c r="B74" s="101"/>
      <c r="C74" s="101"/>
      <c r="D74" s="101"/>
      <c r="E74" s="101"/>
    </row>
    <row r="75" spans="1:18" x14ac:dyDescent="0.3">
      <c r="A75" s="101"/>
      <c r="B75" s="101"/>
      <c r="C75" s="101"/>
      <c r="D75" s="101"/>
      <c r="E75" s="101"/>
    </row>
    <row r="76" spans="1:18" x14ac:dyDescent="0.3">
      <c r="A76" s="102" t="s">
        <v>13</v>
      </c>
      <c r="B76" s="102" t="s">
        <v>14</v>
      </c>
      <c r="C76" s="102" t="s">
        <v>15</v>
      </c>
      <c r="D76" s="103" t="s">
        <v>16</v>
      </c>
      <c r="E76" s="103" t="s">
        <v>17</v>
      </c>
      <c r="F76" s="103" t="s">
        <v>18</v>
      </c>
      <c r="G76" s="104">
        <v>2562</v>
      </c>
      <c r="H76" s="104"/>
      <c r="I76" s="104"/>
      <c r="J76" s="104">
        <v>2563</v>
      </c>
      <c r="K76" s="104"/>
      <c r="L76" s="104"/>
      <c r="M76" s="104"/>
      <c r="N76" s="104"/>
      <c r="O76" s="104"/>
      <c r="P76" s="104"/>
      <c r="Q76" s="104"/>
      <c r="R76" s="104"/>
    </row>
    <row r="77" spans="1:18" ht="24" x14ac:dyDescent="0.3">
      <c r="A77" s="102"/>
      <c r="B77" s="102"/>
      <c r="C77" s="102"/>
      <c r="D77" s="103"/>
      <c r="E77" s="103"/>
      <c r="F77" s="103"/>
      <c r="G77" s="11" t="s">
        <v>19</v>
      </c>
      <c r="H77" s="11" t="s">
        <v>20</v>
      </c>
      <c r="I77" s="11" t="s">
        <v>21</v>
      </c>
      <c r="J77" s="11" t="s">
        <v>22</v>
      </c>
      <c r="K77" s="11" t="s">
        <v>23</v>
      </c>
      <c r="L77" s="11" t="s">
        <v>24</v>
      </c>
      <c r="M77" s="11" t="s">
        <v>25</v>
      </c>
      <c r="N77" s="11" t="s">
        <v>26</v>
      </c>
      <c r="O77" s="11" t="s">
        <v>27</v>
      </c>
      <c r="P77" s="11" t="s">
        <v>28</v>
      </c>
      <c r="Q77" s="11" t="s">
        <v>29</v>
      </c>
      <c r="R77" s="11" t="s">
        <v>30</v>
      </c>
    </row>
    <row r="78" spans="1:18" ht="24" customHeight="1" x14ac:dyDescent="0.3">
      <c r="A78" s="2">
        <v>10</v>
      </c>
      <c r="B78" s="3" t="s">
        <v>172</v>
      </c>
      <c r="C78" s="3" t="s">
        <v>273</v>
      </c>
      <c r="D78" s="20">
        <v>50000</v>
      </c>
      <c r="E78" s="5"/>
      <c r="F78" s="2" t="s">
        <v>34</v>
      </c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</row>
    <row r="79" spans="1:18" ht="39.75" customHeight="1" x14ac:dyDescent="0.3">
      <c r="A79" s="2">
        <v>11</v>
      </c>
      <c r="B79" s="3" t="s">
        <v>195</v>
      </c>
      <c r="C79" s="3" t="s">
        <v>274</v>
      </c>
      <c r="D79" s="20">
        <v>50000</v>
      </c>
      <c r="E79" s="5"/>
      <c r="F79" s="2" t="s">
        <v>34</v>
      </c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</row>
    <row r="80" spans="1:18" ht="25.5" customHeight="1" x14ac:dyDescent="0.3">
      <c r="A80" s="2">
        <v>12</v>
      </c>
      <c r="B80" s="3" t="s">
        <v>74</v>
      </c>
      <c r="C80" s="3" t="s">
        <v>275</v>
      </c>
      <c r="D80" s="20">
        <v>500000</v>
      </c>
      <c r="E80" s="5"/>
      <c r="F80" s="2" t="s">
        <v>34</v>
      </c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</row>
    <row r="81" spans="1:18" ht="22.5" customHeight="1" x14ac:dyDescent="0.3">
      <c r="A81" s="2">
        <v>13</v>
      </c>
      <c r="B81" s="3" t="s">
        <v>178</v>
      </c>
      <c r="C81" s="3" t="s">
        <v>276</v>
      </c>
      <c r="D81" s="20">
        <v>30000</v>
      </c>
      <c r="E81" s="5"/>
      <c r="F81" s="2" t="s">
        <v>34</v>
      </c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</row>
    <row r="82" spans="1:18" ht="23.25" customHeight="1" x14ac:dyDescent="0.3">
      <c r="A82" s="2">
        <v>14</v>
      </c>
      <c r="B82" s="3" t="s">
        <v>179</v>
      </c>
      <c r="C82" s="3" t="s">
        <v>277</v>
      </c>
      <c r="D82" s="20">
        <v>115000</v>
      </c>
      <c r="E82" s="5"/>
      <c r="F82" s="2" t="s">
        <v>34</v>
      </c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spans="1:18" ht="23.25" customHeight="1" x14ac:dyDescent="0.3">
      <c r="A83" s="2">
        <v>15</v>
      </c>
      <c r="B83" s="3" t="s">
        <v>207</v>
      </c>
      <c r="C83" s="3" t="s">
        <v>278</v>
      </c>
      <c r="D83" s="20">
        <v>20000</v>
      </c>
      <c r="E83" s="5"/>
      <c r="F83" s="2" t="s">
        <v>34</v>
      </c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spans="1:18" ht="24" customHeight="1" x14ac:dyDescent="0.3">
      <c r="A84" s="2">
        <v>16</v>
      </c>
      <c r="B84" s="3" t="s">
        <v>183</v>
      </c>
      <c r="C84" s="3" t="s">
        <v>279</v>
      </c>
      <c r="D84" s="20">
        <v>10000</v>
      </c>
      <c r="E84" s="5"/>
      <c r="F84" s="2" t="s">
        <v>34</v>
      </c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spans="1:18" ht="22.5" customHeight="1" x14ac:dyDescent="0.3">
      <c r="A85" s="2">
        <v>17</v>
      </c>
      <c r="B85" s="3" t="s">
        <v>184</v>
      </c>
      <c r="C85" s="3" t="s">
        <v>280</v>
      </c>
      <c r="D85" s="20">
        <v>40000</v>
      </c>
      <c r="E85" s="5"/>
      <c r="F85" s="2" t="s">
        <v>34</v>
      </c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spans="1:18" x14ac:dyDescent="0.3">
      <c r="A86" s="91" t="s">
        <v>67</v>
      </c>
      <c r="B86" s="92"/>
      <c r="C86" s="93"/>
      <c r="D86" s="12">
        <f>D78+D79+D80+D81+D82+D83+D84+D85</f>
        <v>815000</v>
      </c>
      <c r="E86" s="94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6"/>
    </row>
    <row r="87" spans="1:18" x14ac:dyDescent="0.3">
      <c r="A87" s="91" t="s">
        <v>208</v>
      </c>
      <c r="B87" s="92"/>
      <c r="C87" s="93"/>
      <c r="D87" s="12">
        <f>D86+D72</f>
        <v>2445160</v>
      </c>
      <c r="E87" s="94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6"/>
    </row>
    <row r="88" spans="1:18" x14ac:dyDescent="0.3">
      <c r="A88" s="97" t="s">
        <v>209</v>
      </c>
      <c r="B88" s="98"/>
      <c r="C88" s="99"/>
      <c r="D88" s="12">
        <f>D87</f>
        <v>2445160</v>
      </c>
      <c r="E88" s="91" t="str">
        <f>BAHTTEXT(D88)</f>
        <v>สองล้านสี่แสนสี่หมื่นห้าพันหนึ่งร้อยหกสิบบาทถ้วน</v>
      </c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3"/>
    </row>
    <row r="89" spans="1:18" x14ac:dyDescent="0.3">
      <c r="A89" s="19"/>
      <c r="B89" s="19"/>
      <c r="C89" s="19"/>
      <c r="D89" s="18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</row>
    <row r="90" spans="1:18" x14ac:dyDescent="0.3">
      <c r="A90" s="17"/>
      <c r="B90" s="17"/>
      <c r="C90" s="17"/>
      <c r="D90" s="18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</row>
    <row r="91" spans="1:18" x14ac:dyDescent="0.3">
      <c r="A91" s="17"/>
      <c r="B91" s="17"/>
      <c r="C91" s="17"/>
      <c r="D91" s="18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</row>
    <row r="92" spans="1:18" x14ac:dyDescent="0.3">
      <c r="A92" s="17"/>
      <c r="B92" s="17"/>
      <c r="C92" s="17"/>
      <c r="D92" s="18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</row>
    <row r="93" spans="1:18" x14ac:dyDescent="0.3">
      <c r="A93" s="17"/>
      <c r="B93" s="17"/>
      <c r="C93" s="17"/>
      <c r="D93" s="18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</row>
    <row r="94" spans="1:18" x14ac:dyDescent="0.3">
      <c r="A94" s="17"/>
      <c r="B94" s="17"/>
      <c r="C94" s="17"/>
      <c r="D94" s="18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</row>
    <row r="95" spans="1:18" x14ac:dyDescent="0.3">
      <c r="A95" s="17"/>
      <c r="B95" s="17"/>
      <c r="C95" s="17"/>
      <c r="D95" s="18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</row>
    <row r="96" spans="1:18" x14ac:dyDescent="0.3">
      <c r="A96" s="17"/>
      <c r="B96" s="17"/>
      <c r="C96" s="17"/>
      <c r="D96" s="18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</row>
    <row r="97" spans="1:18" x14ac:dyDescent="0.3">
      <c r="A97" s="17"/>
      <c r="B97" s="17"/>
      <c r="C97" s="17"/>
      <c r="D97" s="18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</row>
    <row r="98" spans="1:18" x14ac:dyDescent="0.3">
      <c r="A98" s="17"/>
      <c r="B98" s="17"/>
      <c r="C98" s="17"/>
      <c r="D98" s="18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</row>
  </sheetData>
  <mergeCells count="112">
    <mergeCell ref="A11:C11"/>
    <mergeCell ref="E11:R11"/>
    <mergeCell ref="F30:F31"/>
    <mergeCell ref="G30:I30"/>
    <mergeCell ref="J30:R30"/>
    <mergeCell ref="A28:R28"/>
    <mergeCell ref="A29:R29"/>
    <mergeCell ref="A50:R50"/>
    <mergeCell ref="A51:R51"/>
    <mergeCell ref="A49:C49"/>
    <mergeCell ref="E49:R49"/>
    <mergeCell ref="A41:C41"/>
    <mergeCell ref="E41:R41"/>
    <mergeCell ref="A34:C34"/>
    <mergeCell ref="E34:R34"/>
    <mergeCell ref="F37:F38"/>
    <mergeCell ref="G37:I37"/>
    <mergeCell ref="J37:R37"/>
    <mergeCell ref="A37:A38"/>
    <mergeCell ref="B37:B38"/>
    <mergeCell ref="C37:C38"/>
    <mergeCell ref="D37:D38"/>
    <mergeCell ref="E37:E38"/>
    <mergeCell ref="A22:A23"/>
    <mergeCell ref="J52:R52"/>
    <mergeCell ref="A52:A53"/>
    <mergeCell ref="B52:B53"/>
    <mergeCell ref="C52:C53"/>
    <mergeCell ref="D52:D53"/>
    <mergeCell ref="E52:E53"/>
    <mergeCell ref="F52:F53"/>
    <mergeCell ref="G52:I52"/>
    <mergeCell ref="A43:R43"/>
    <mergeCell ref="F45:F46"/>
    <mergeCell ref="G45:I45"/>
    <mergeCell ref="J45:R45"/>
    <mergeCell ref="A45:A46"/>
    <mergeCell ref="B45:B46"/>
    <mergeCell ref="C45:C46"/>
    <mergeCell ref="D45:D46"/>
    <mergeCell ref="E45:E46"/>
    <mergeCell ref="B22:B23"/>
    <mergeCell ref="C22:C23"/>
    <mergeCell ref="D22:D23"/>
    <mergeCell ref="E22:E23"/>
    <mergeCell ref="F22:F23"/>
    <mergeCell ref="G22:I22"/>
    <mergeCell ref="J22:R22"/>
    <mergeCell ref="A30:A31"/>
    <mergeCell ref="B30:B31"/>
    <mergeCell ref="C30:C31"/>
    <mergeCell ref="D30:D31"/>
    <mergeCell ref="E30:E31"/>
    <mergeCell ref="A26:C26"/>
    <mergeCell ref="E26:R26"/>
    <mergeCell ref="A14:A15"/>
    <mergeCell ref="B14:B15"/>
    <mergeCell ref="C14:C15"/>
    <mergeCell ref="D14:D15"/>
    <mergeCell ref="E14:E15"/>
    <mergeCell ref="F14:F15"/>
    <mergeCell ref="G14:I14"/>
    <mergeCell ref="J14:R14"/>
    <mergeCell ref="A18:C18"/>
    <mergeCell ref="E18:R18"/>
    <mergeCell ref="A1:R1"/>
    <mergeCell ref="A2:R2"/>
    <mergeCell ref="A3:R3"/>
    <mergeCell ref="A7:A8"/>
    <mergeCell ref="B7:B8"/>
    <mergeCell ref="C7:C8"/>
    <mergeCell ref="D7:D8"/>
    <mergeCell ref="E7:E8"/>
    <mergeCell ref="F7:F8"/>
    <mergeCell ref="G7:I7"/>
    <mergeCell ref="J7:R7"/>
    <mergeCell ref="A4:D4"/>
    <mergeCell ref="A5:E5"/>
    <mergeCell ref="A6:E6"/>
    <mergeCell ref="A60:E60"/>
    <mergeCell ref="A61:A62"/>
    <mergeCell ref="B61:B62"/>
    <mergeCell ref="C61:C62"/>
    <mergeCell ref="D61:D62"/>
    <mergeCell ref="E61:E62"/>
    <mergeCell ref="F61:F62"/>
    <mergeCell ref="G61:I61"/>
    <mergeCell ref="J61:R61"/>
    <mergeCell ref="A56:C56"/>
    <mergeCell ref="E56:R56"/>
    <mergeCell ref="A57:C57"/>
    <mergeCell ref="E57:R57"/>
    <mergeCell ref="A86:C86"/>
    <mergeCell ref="E86:R86"/>
    <mergeCell ref="A87:C87"/>
    <mergeCell ref="E87:R87"/>
    <mergeCell ref="A88:C88"/>
    <mergeCell ref="E88:R88"/>
    <mergeCell ref="A58:D58"/>
    <mergeCell ref="A72:C72"/>
    <mergeCell ref="E72:R72"/>
    <mergeCell ref="A74:E74"/>
    <mergeCell ref="A75:E75"/>
    <mergeCell ref="A76:A77"/>
    <mergeCell ref="B76:B77"/>
    <mergeCell ref="C76:C77"/>
    <mergeCell ref="D76:D77"/>
    <mergeCell ref="E76:E77"/>
    <mergeCell ref="F76:F77"/>
    <mergeCell ref="G76:I76"/>
    <mergeCell ref="J76:R76"/>
    <mergeCell ref="A59:E59"/>
  </mergeCells>
  <pageMargins left="0.59055118110236227" right="0.31496062992125984" top="0.78740157480314965" bottom="0.39370078740157483" header="0.31496062992125984" footer="0.31496062992125984"/>
  <pageSetup paperSize="9" orientation="landscape" horizontalDpi="4294967293" verticalDpi="0" r:id="rId1"/>
  <colBreaks count="1" manualBreakCount="1">
    <brk id="20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view="pageLayout" topLeftCell="A4" zoomScaleNormal="100" workbookViewId="0">
      <selection activeCell="W12" sqref="W12"/>
    </sheetView>
  </sheetViews>
  <sheetFormatPr defaultRowHeight="20.25" x14ac:dyDescent="0.3"/>
  <cols>
    <col min="1" max="1" width="3.5" style="1" customWidth="1"/>
    <col min="2" max="2" width="26" style="1" customWidth="1"/>
    <col min="3" max="3" width="28.875" style="1" customWidth="1"/>
    <col min="4" max="4" width="10.75" style="1" customWidth="1"/>
    <col min="5" max="5" width="12.5" style="1" customWidth="1"/>
    <col min="6" max="6" width="10.125" style="1" customWidth="1"/>
    <col min="7" max="18" width="3.125" style="1" customWidth="1"/>
    <col min="19" max="16384" width="9" style="1"/>
  </cols>
  <sheetData>
    <row r="1" spans="1:18" x14ac:dyDescent="0.3">
      <c r="A1" s="105" t="s">
        <v>11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</row>
    <row r="2" spans="1:18" x14ac:dyDescent="0.3">
      <c r="A2" s="105" t="s">
        <v>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</row>
    <row r="3" spans="1:18" x14ac:dyDescent="0.3">
      <c r="A3" s="105" t="s">
        <v>1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</row>
    <row r="4" spans="1:18" x14ac:dyDescent="0.3">
      <c r="A4" s="8"/>
      <c r="B4" s="8"/>
      <c r="C4" s="8"/>
      <c r="D4" s="8"/>
      <c r="E4" s="8"/>
      <c r="F4" s="8"/>
      <c r="G4" s="9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x14ac:dyDescent="0.3">
      <c r="A5" s="100" t="s">
        <v>59</v>
      </c>
      <c r="B5" s="100"/>
      <c r="C5" s="100"/>
      <c r="D5" s="100"/>
      <c r="E5" s="8"/>
      <c r="F5" s="8"/>
      <c r="G5" s="9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ht="23.25" x14ac:dyDescent="0.5">
      <c r="A6" s="101" t="s">
        <v>281</v>
      </c>
      <c r="B6" s="101"/>
      <c r="C6" s="101"/>
      <c r="D6" s="101"/>
      <c r="E6" s="101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3.25" x14ac:dyDescent="0.5">
      <c r="A7" s="101" t="s">
        <v>282</v>
      </c>
      <c r="B7" s="101"/>
      <c r="C7" s="101"/>
      <c r="D7" s="101"/>
      <c r="E7" s="101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ht="18" customHeight="1" x14ac:dyDescent="0.3">
      <c r="A8" s="102" t="s">
        <v>13</v>
      </c>
      <c r="B8" s="102" t="s">
        <v>14</v>
      </c>
      <c r="C8" s="102" t="s">
        <v>15</v>
      </c>
      <c r="D8" s="103" t="s">
        <v>16</v>
      </c>
      <c r="E8" s="103" t="s">
        <v>17</v>
      </c>
      <c r="F8" s="103" t="s">
        <v>18</v>
      </c>
      <c r="G8" s="104">
        <v>2562</v>
      </c>
      <c r="H8" s="104"/>
      <c r="I8" s="104"/>
      <c r="J8" s="104">
        <v>2563</v>
      </c>
      <c r="K8" s="104"/>
      <c r="L8" s="104"/>
      <c r="M8" s="104"/>
      <c r="N8" s="104"/>
      <c r="O8" s="104"/>
      <c r="P8" s="104"/>
      <c r="Q8" s="104"/>
      <c r="R8" s="104"/>
    </row>
    <row r="9" spans="1:18" ht="23.25" customHeight="1" x14ac:dyDescent="0.3">
      <c r="A9" s="102"/>
      <c r="B9" s="102"/>
      <c r="C9" s="102"/>
      <c r="D9" s="103"/>
      <c r="E9" s="103"/>
      <c r="F9" s="103"/>
      <c r="G9" s="11" t="s">
        <v>19</v>
      </c>
      <c r="H9" s="11" t="s">
        <v>20</v>
      </c>
      <c r="I9" s="11" t="s">
        <v>21</v>
      </c>
      <c r="J9" s="11" t="s">
        <v>22</v>
      </c>
      <c r="K9" s="11" t="s">
        <v>23</v>
      </c>
      <c r="L9" s="11" t="s">
        <v>24</v>
      </c>
      <c r="M9" s="11" t="s">
        <v>25</v>
      </c>
      <c r="N9" s="11" t="s">
        <v>26</v>
      </c>
      <c r="O9" s="11" t="s">
        <v>27</v>
      </c>
      <c r="P9" s="11" t="s">
        <v>28</v>
      </c>
      <c r="Q9" s="11" t="s">
        <v>29</v>
      </c>
      <c r="R9" s="11" t="s">
        <v>30</v>
      </c>
    </row>
    <row r="10" spans="1:18" ht="48.75" customHeight="1" x14ac:dyDescent="0.3">
      <c r="A10" s="2">
        <v>1</v>
      </c>
      <c r="B10" s="3" t="s">
        <v>60</v>
      </c>
      <c r="C10" s="3" t="s">
        <v>283</v>
      </c>
      <c r="D10" s="4">
        <v>250000</v>
      </c>
      <c r="E10" s="6" t="s">
        <v>62</v>
      </c>
      <c r="F10" s="6" t="s">
        <v>61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 x14ac:dyDescent="0.3">
      <c r="A11" s="91" t="s">
        <v>67</v>
      </c>
      <c r="B11" s="92"/>
      <c r="C11" s="93"/>
      <c r="D11" s="12">
        <f>D10</f>
        <v>250000</v>
      </c>
      <c r="E11" s="110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2"/>
    </row>
    <row r="12" spans="1:18" x14ac:dyDescent="0.3">
      <c r="A12" s="107" t="s">
        <v>110</v>
      </c>
      <c r="B12" s="108"/>
      <c r="C12" s="109"/>
      <c r="D12" s="12">
        <f>D11</f>
        <v>250000</v>
      </c>
      <c r="E12" s="107" t="str">
        <f>BAHTTEXT(D12)</f>
        <v>สองแสนห้าหมื่นบาทถ้วน</v>
      </c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9"/>
    </row>
    <row r="13" spans="1:18" x14ac:dyDescent="0.3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24" spans="1:18" ht="63.75" x14ac:dyDescent="0.9">
      <c r="A24" s="106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</row>
  </sheetData>
  <mergeCells count="19">
    <mergeCell ref="A24:R24"/>
    <mergeCell ref="A12:C12"/>
    <mergeCell ref="E12:R12"/>
    <mergeCell ref="A11:C11"/>
    <mergeCell ref="E11:R11"/>
    <mergeCell ref="G8:I8"/>
    <mergeCell ref="J8:R8"/>
    <mergeCell ref="A8:A9"/>
    <mergeCell ref="B8:B9"/>
    <mergeCell ref="C8:C9"/>
    <mergeCell ref="D8:D9"/>
    <mergeCell ref="E8:E9"/>
    <mergeCell ref="F8:F9"/>
    <mergeCell ref="A7:E7"/>
    <mergeCell ref="A1:R1"/>
    <mergeCell ref="A2:R2"/>
    <mergeCell ref="A3:R3"/>
    <mergeCell ref="A5:D5"/>
    <mergeCell ref="A6:E6"/>
  </mergeCells>
  <pageMargins left="0.59055118110236227" right="0.31496062992125984" top="0.78740157480314965" bottom="0.39370078740157483" header="0.31496062992125984" footer="0.31496062992125984"/>
  <pageSetup paperSize="9" orientation="landscape" horizontalDpi="4294967293" verticalDpi="0" r:id="rId1"/>
  <headerFooter>
    <oddFooter xml:space="preserve">&amp;C
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3"/>
  <sheetViews>
    <sheetView view="pageLayout" topLeftCell="A91" zoomScaleNormal="100" workbookViewId="0">
      <selection activeCell="A36" sqref="A36:XFD36"/>
    </sheetView>
  </sheetViews>
  <sheetFormatPr defaultRowHeight="18.75" x14ac:dyDescent="0.3"/>
  <cols>
    <col min="1" max="1" width="3.5" style="7" customWidth="1"/>
    <col min="2" max="2" width="26" style="7" customWidth="1"/>
    <col min="3" max="3" width="28.875" style="7" customWidth="1"/>
    <col min="4" max="4" width="12" style="7" customWidth="1"/>
    <col min="5" max="5" width="11.625" style="7" customWidth="1"/>
    <col min="6" max="6" width="9.75" style="7" customWidth="1"/>
    <col min="7" max="18" width="3.125" style="7" customWidth="1"/>
    <col min="19" max="16384" width="9" style="7"/>
  </cols>
  <sheetData>
    <row r="1" spans="1:18" x14ac:dyDescent="0.3">
      <c r="A1" s="105" t="s">
        <v>11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</row>
    <row r="2" spans="1:18" x14ac:dyDescent="0.3">
      <c r="A2" s="105" t="s">
        <v>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</row>
    <row r="3" spans="1:18" x14ac:dyDescent="0.3">
      <c r="A3" s="105" t="s">
        <v>1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</row>
    <row r="4" spans="1:18" x14ac:dyDescent="0.3">
      <c r="A4" s="8"/>
      <c r="B4" s="8"/>
      <c r="C4" s="8"/>
      <c r="D4" s="8"/>
      <c r="E4" s="8"/>
      <c r="F4" s="8"/>
      <c r="G4" s="9"/>
    </row>
    <row r="5" spans="1:18" x14ac:dyDescent="0.3">
      <c r="A5" s="100" t="s">
        <v>63</v>
      </c>
      <c r="B5" s="100"/>
      <c r="C5" s="100"/>
      <c r="D5" s="100"/>
      <c r="E5" s="8"/>
      <c r="F5" s="8"/>
      <c r="G5" s="9"/>
    </row>
    <row r="6" spans="1:18" ht="21.75" x14ac:dyDescent="0.5">
      <c r="A6" s="101" t="s">
        <v>284</v>
      </c>
      <c r="B6" s="101"/>
      <c r="C6" s="101"/>
      <c r="D6" s="101"/>
      <c r="E6" s="101"/>
    </row>
    <row r="7" spans="1:18" ht="21.75" x14ac:dyDescent="0.5">
      <c r="A7" s="101" t="s">
        <v>285</v>
      </c>
      <c r="B7" s="101"/>
      <c r="C7" s="101"/>
      <c r="D7" s="101"/>
      <c r="E7" s="101"/>
    </row>
    <row r="8" spans="1:18" ht="18" customHeight="1" x14ac:dyDescent="0.3">
      <c r="A8" s="102" t="s">
        <v>13</v>
      </c>
      <c r="B8" s="102" t="s">
        <v>14</v>
      </c>
      <c r="C8" s="102" t="s">
        <v>15</v>
      </c>
      <c r="D8" s="103" t="s">
        <v>16</v>
      </c>
      <c r="E8" s="103" t="s">
        <v>17</v>
      </c>
      <c r="F8" s="103" t="s">
        <v>18</v>
      </c>
      <c r="G8" s="104">
        <v>2562</v>
      </c>
      <c r="H8" s="104"/>
      <c r="I8" s="104"/>
      <c r="J8" s="104">
        <v>2563</v>
      </c>
      <c r="K8" s="104"/>
      <c r="L8" s="104"/>
      <c r="M8" s="104"/>
      <c r="N8" s="104"/>
      <c r="O8" s="104"/>
      <c r="P8" s="104"/>
      <c r="Q8" s="104"/>
      <c r="R8" s="104"/>
    </row>
    <row r="9" spans="1:18" ht="23.25" customHeight="1" x14ac:dyDescent="0.3">
      <c r="A9" s="102"/>
      <c r="B9" s="102"/>
      <c r="C9" s="102"/>
      <c r="D9" s="103"/>
      <c r="E9" s="103"/>
      <c r="F9" s="103"/>
      <c r="G9" s="11" t="s">
        <v>19</v>
      </c>
      <c r="H9" s="11" t="s">
        <v>20</v>
      </c>
      <c r="I9" s="11" t="s">
        <v>21</v>
      </c>
      <c r="J9" s="11" t="s">
        <v>22</v>
      </c>
      <c r="K9" s="11" t="s">
        <v>23</v>
      </c>
      <c r="L9" s="11" t="s">
        <v>24</v>
      </c>
      <c r="M9" s="11" t="s">
        <v>25</v>
      </c>
      <c r="N9" s="11" t="s">
        <v>26</v>
      </c>
      <c r="O9" s="11" t="s">
        <v>27</v>
      </c>
      <c r="P9" s="11" t="s">
        <v>28</v>
      </c>
      <c r="Q9" s="11" t="s">
        <v>29</v>
      </c>
      <c r="R9" s="11" t="s">
        <v>30</v>
      </c>
    </row>
    <row r="10" spans="1:18" ht="65.25" customHeight="1" x14ac:dyDescent="0.3">
      <c r="A10" s="2">
        <v>1</v>
      </c>
      <c r="B10" s="3" t="s">
        <v>64</v>
      </c>
      <c r="C10" s="3" t="s">
        <v>290</v>
      </c>
      <c r="D10" s="4">
        <v>3471540</v>
      </c>
      <c r="E10" s="6" t="s">
        <v>65</v>
      </c>
      <c r="F10" s="6" t="s">
        <v>61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 ht="46.5" customHeight="1" x14ac:dyDescent="0.3">
      <c r="A11" s="5">
        <v>2</v>
      </c>
      <c r="B11" s="5" t="s">
        <v>66</v>
      </c>
      <c r="C11" s="3" t="s">
        <v>289</v>
      </c>
      <c r="D11" s="20">
        <v>587300</v>
      </c>
      <c r="E11" s="6" t="s">
        <v>65</v>
      </c>
      <c r="F11" s="6" t="s">
        <v>61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8" ht="59.25" customHeight="1" x14ac:dyDescent="0.3">
      <c r="A12" s="2">
        <v>3</v>
      </c>
      <c r="B12" s="28" t="s">
        <v>168</v>
      </c>
      <c r="C12" s="29" t="s">
        <v>291</v>
      </c>
      <c r="D12" s="30">
        <v>793680</v>
      </c>
      <c r="E12" s="6" t="s">
        <v>65</v>
      </c>
      <c r="F12" s="6" t="s">
        <v>61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18" ht="81" customHeight="1" x14ac:dyDescent="0.3">
      <c r="A13" s="2">
        <v>4</v>
      </c>
      <c r="B13" s="28" t="s">
        <v>68</v>
      </c>
      <c r="C13" s="29" t="s">
        <v>292</v>
      </c>
      <c r="D13" s="30">
        <v>20280</v>
      </c>
      <c r="E13" s="6" t="s">
        <v>65</v>
      </c>
      <c r="F13" s="6" t="s">
        <v>61</v>
      </c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</row>
    <row r="14" spans="1:18" x14ac:dyDescent="0.3">
      <c r="A14" s="91" t="s">
        <v>67</v>
      </c>
      <c r="B14" s="92"/>
      <c r="C14" s="93"/>
      <c r="D14" s="12">
        <f>SUM(D10:D13)</f>
        <v>4872800</v>
      </c>
      <c r="E14" s="94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6"/>
    </row>
    <row r="15" spans="1:18" x14ac:dyDescent="0.3">
      <c r="A15" s="19"/>
      <c r="B15" s="19"/>
      <c r="C15" s="19"/>
      <c r="D15" s="18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</row>
    <row r="16" spans="1:18" x14ac:dyDescent="0.3">
      <c r="A16" s="19"/>
      <c r="B16" s="19"/>
      <c r="C16" s="19"/>
      <c r="D16" s="18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</row>
    <row r="17" spans="1:18" x14ac:dyDescent="0.3">
      <c r="A17" s="19"/>
      <c r="B17" s="19"/>
      <c r="C17" s="19"/>
      <c r="D17" s="18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</row>
    <row r="18" spans="1:18" x14ac:dyDescent="0.3">
      <c r="A18" s="19"/>
      <c r="B18" s="19"/>
      <c r="C18" s="19"/>
      <c r="D18" s="18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</row>
    <row r="19" spans="1:18" x14ac:dyDescent="0.3">
      <c r="A19" s="19"/>
      <c r="B19" s="19"/>
      <c r="C19" s="19"/>
      <c r="D19" s="18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</row>
    <row r="20" spans="1:18" x14ac:dyDescent="0.3">
      <c r="A20" s="102" t="s">
        <v>13</v>
      </c>
      <c r="B20" s="102" t="s">
        <v>14</v>
      </c>
      <c r="C20" s="102" t="s">
        <v>15</v>
      </c>
      <c r="D20" s="103" t="s">
        <v>16</v>
      </c>
      <c r="E20" s="103" t="s">
        <v>17</v>
      </c>
      <c r="F20" s="103" t="s">
        <v>18</v>
      </c>
      <c r="G20" s="104">
        <v>2562</v>
      </c>
      <c r="H20" s="104"/>
      <c r="I20" s="104"/>
      <c r="J20" s="104">
        <v>2563</v>
      </c>
      <c r="K20" s="104"/>
      <c r="L20" s="104"/>
      <c r="M20" s="104"/>
      <c r="N20" s="104"/>
      <c r="O20" s="104"/>
      <c r="P20" s="104"/>
      <c r="Q20" s="104"/>
      <c r="R20" s="104"/>
    </row>
    <row r="21" spans="1:18" ht="24" x14ac:dyDescent="0.3">
      <c r="A21" s="102"/>
      <c r="B21" s="102"/>
      <c r="C21" s="102"/>
      <c r="D21" s="103"/>
      <c r="E21" s="103"/>
      <c r="F21" s="103"/>
      <c r="G21" s="11" t="s">
        <v>19</v>
      </c>
      <c r="H21" s="11" t="s">
        <v>20</v>
      </c>
      <c r="I21" s="11" t="s">
        <v>21</v>
      </c>
      <c r="J21" s="11" t="s">
        <v>22</v>
      </c>
      <c r="K21" s="11" t="s">
        <v>23</v>
      </c>
      <c r="L21" s="11" t="s">
        <v>24</v>
      </c>
      <c r="M21" s="11" t="s">
        <v>25</v>
      </c>
      <c r="N21" s="11" t="s">
        <v>26</v>
      </c>
      <c r="O21" s="11" t="s">
        <v>27</v>
      </c>
      <c r="P21" s="11" t="s">
        <v>28</v>
      </c>
      <c r="Q21" s="11" t="s">
        <v>29</v>
      </c>
      <c r="R21" s="11" t="s">
        <v>30</v>
      </c>
    </row>
    <row r="22" spans="1:18" ht="132.75" customHeight="1" x14ac:dyDescent="0.3">
      <c r="A22" s="2">
        <v>5</v>
      </c>
      <c r="B22" s="29" t="s">
        <v>69</v>
      </c>
      <c r="C22" s="29" t="s">
        <v>293</v>
      </c>
      <c r="D22" s="30">
        <v>361000</v>
      </c>
      <c r="E22" s="6" t="s">
        <v>65</v>
      </c>
      <c r="F22" s="6" t="s">
        <v>61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8" ht="93.75" customHeight="1" x14ac:dyDescent="0.3">
      <c r="A23" s="2">
        <v>6</v>
      </c>
      <c r="B23" s="29" t="s">
        <v>70</v>
      </c>
      <c r="C23" s="29" t="s">
        <v>294</v>
      </c>
      <c r="D23" s="30">
        <v>10000</v>
      </c>
      <c r="E23" s="6" t="s">
        <v>65</v>
      </c>
      <c r="F23" s="6" t="s">
        <v>61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18" ht="57" customHeight="1" x14ac:dyDescent="0.3">
      <c r="A24" s="2">
        <v>7</v>
      </c>
      <c r="B24" s="29" t="s">
        <v>71</v>
      </c>
      <c r="C24" s="29" t="s">
        <v>295</v>
      </c>
      <c r="D24" s="30">
        <v>80000</v>
      </c>
      <c r="E24" s="6" t="s">
        <v>65</v>
      </c>
      <c r="F24" s="6" t="s">
        <v>61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spans="1:18" ht="111.75" customHeight="1" x14ac:dyDescent="0.3">
      <c r="A25" s="2">
        <v>8</v>
      </c>
      <c r="B25" s="29" t="s">
        <v>72</v>
      </c>
      <c r="C25" s="29" t="s">
        <v>296</v>
      </c>
      <c r="D25" s="30">
        <v>50000</v>
      </c>
      <c r="E25" s="6" t="s">
        <v>241</v>
      </c>
      <c r="F25" s="6" t="s">
        <v>61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x14ac:dyDescent="0.3">
      <c r="A26" s="91" t="s">
        <v>67</v>
      </c>
      <c r="B26" s="92"/>
      <c r="C26" s="93"/>
      <c r="D26" s="12">
        <f>SUM(D22:D25)</f>
        <v>501000</v>
      </c>
      <c r="E26" s="94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6"/>
    </row>
    <row r="27" spans="1:18" x14ac:dyDescent="0.3">
      <c r="A27" s="19"/>
      <c r="B27" s="19"/>
      <c r="C27" s="19"/>
      <c r="D27" s="18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9" spans="1:18" x14ac:dyDescent="0.3">
      <c r="A29" s="102" t="s">
        <v>13</v>
      </c>
      <c r="B29" s="102" t="s">
        <v>14</v>
      </c>
      <c r="C29" s="102" t="s">
        <v>15</v>
      </c>
      <c r="D29" s="103" t="s">
        <v>16</v>
      </c>
      <c r="E29" s="103" t="s">
        <v>17</v>
      </c>
      <c r="F29" s="103" t="s">
        <v>18</v>
      </c>
      <c r="G29" s="104">
        <v>2562</v>
      </c>
      <c r="H29" s="104"/>
      <c r="I29" s="104"/>
      <c r="J29" s="104">
        <v>2563</v>
      </c>
      <c r="K29" s="104"/>
      <c r="L29" s="104"/>
      <c r="M29" s="104"/>
      <c r="N29" s="104"/>
      <c r="O29" s="104"/>
      <c r="P29" s="104"/>
      <c r="Q29" s="104"/>
      <c r="R29" s="104"/>
    </row>
    <row r="30" spans="1:18" ht="24" x14ac:dyDescent="0.3">
      <c r="A30" s="102"/>
      <c r="B30" s="102"/>
      <c r="C30" s="102"/>
      <c r="D30" s="103"/>
      <c r="E30" s="103"/>
      <c r="F30" s="103"/>
      <c r="G30" s="11" t="s">
        <v>19</v>
      </c>
      <c r="H30" s="11" t="s">
        <v>20</v>
      </c>
      <c r="I30" s="11" t="s">
        <v>21</v>
      </c>
      <c r="J30" s="11" t="s">
        <v>22</v>
      </c>
      <c r="K30" s="11" t="s">
        <v>23</v>
      </c>
      <c r="L30" s="11" t="s">
        <v>24</v>
      </c>
      <c r="M30" s="11" t="s">
        <v>25</v>
      </c>
      <c r="N30" s="11" t="s">
        <v>26</v>
      </c>
      <c r="O30" s="11" t="s">
        <v>27</v>
      </c>
      <c r="P30" s="11" t="s">
        <v>28</v>
      </c>
      <c r="Q30" s="11" t="s">
        <v>29</v>
      </c>
      <c r="R30" s="11" t="s">
        <v>30</v>
      </c>
    </row>
    <row r="31" spans="1:18" ht="41.25" customHeight="1" x14ac:dyDescent="0.3">
      <c r="A31" s="2">
        <v>9</v>
      </c>
      <c r="B31" s="29" t="s">
        <v>73</v>
      </c>
      <c r="C31" s="29" t="s">
        <v>297</v>
      </c>
      <c r="D31" s="30">
        <v>20000</v>
      </c>
      <c r="E31" s="6" t="s">
        <v>241</v>
      </c>
      <c r="F31" s="6" t="s">
        <v>61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 ht="305.25" customHeight="1" x14ac:dyDescent="0.3">
      <c r="A32" s="2">
        <v>10</v>
      </c>
      <c r="B32" s="29" t="s">
        <v>74</v>
      </c>
      <c r="C32" s="29" t="s">
        <v>298</v>
      </c>
      <c r="D32" s="30">
        <v>100000</v>
      </c>
      <c r="E32" s="6" t="s">
        <v>65</v>
      </c>
      <c r="F32" s="6" t="s">
        <v>61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 spans="1:18" x14ac:dyDescent="0.3">
      <c r="A33" s="91" t="s">
        <v>67</v>
      </c>
      <c r="B33" s="92"/>
      <c r="C33" s="93"/>
      <c r="D33" s="12">
        <f>D31+D32</f>
        <v>120000</v>
      </c>
      <c r="E33" s="94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6"/>
    </row>
    <row r="34" spans="1:18" x14ac:dyDescent="0.3">
      <c r="A34" s="91" t="s">
        <v>85</v>
      </c>
      <c r="B34" s="92"/>
      <c r="C34" s="93"/>
      <c r="D34" s="12">
        <f>D33+D26+D14</f>
        <v>5493800</v>
      </c>
      <c r="E34" s="91" t="str">
        <f>BAHTTEXT(D34)</f>
        <v>ห้าล้านสี่แสนเก้าหมื่นสามพันแปดร้อยบาทถ้วน</v>
      </c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3"/>
    </row>
    <row r="35" spans="1:18" x14ac:dyDescent="0.3">
      <c r="A35" s="19"/>
      <c r="B35" s="19"/>
      <c r="C35" s="19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</row>
    <row r="36" spans="1:18" x14ac:dyDescent="0.3">
      <c r="A36" s="19"/>
      <c r="B36" s="19"/>
      <c r="C36" s="19"/>
      <c r="D36" s="18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</row>
    <row r="37" spans="1:18" x14ac:dyDescent="0.3">
      <c r="A37" s="100" t="s">
        <v>63</v>
      </c>
      <c r="B37" s="100"/>
      <c r="C37" s="100"/>
      <c r="D37" s="100"/>
      <c r="E37" s="8"/>
      <c r="F37" s="8"/>
      <c r="G37" s="9"/>
    </row>
    <row r="38" spans="1:18" ht="21.75" x14ac:dyDescent="0.5">
      <c r="A38" s="101" t="s">
        <v>284</v>
      </c>
      <c r="B38" s="101"/>
      <c r="C38" s="101"/>
      <c r="D38" s="101"/>
      <c r="E38" s="101"/>
    </row>
    <row r="39" spans="1:18" ht="21.75" x14ac:dyDescent="0.5">
      <c r="A39" s="101" t="s">
        <v>286</v>
      </c>
      <c r="B39" s="101"/>
      <c r="C39" s="101"/>
      <c r="D39" s="101"/>
      <c r="E39" s="101"/>
    </row>
    <row r="40" spans="1:18" x14ac:dyDescent="0.3">
      <c r="A40" s="102" t="s">
        <v>13</v>
      </c>
      <c r="B40" s="102" t="s">
        <v>14</v>
      </c>
      <c r="C40" s="102" t="s">
        <v>15</v>
      </c>
      <c r="D40" s="103" t="s">
        <v>16</v>
      </c>
      <c r="E40" s="103" t="s">
        <v>17</v>
      </c>
      <c r="F40" s="103" t="s">
        <v>18</v>
      </c>
      <c r="G40" s="104">
        <v>2562</v>
      </c>
      <c r="H40" s="104"/>
      <c r="I40" s="104"/>
      <c r="J40" s="104">
        <v>2563</v>
      </c>
      <c r="K40" s="104"/>
      <c r="L40" s="104"/>
      <c r="M40" s="104"/>
      <c r="N40" s="104"/>
      <c r="O40" s="104"/>
      <c r="P40" s="104"/>
      <c r="Q40" s="104"/>
      <c r="R40" s="104"/>
    </row>
    <row r="41" spans="1:18" ht="24" x14ac:dyDescent="0.3">
      <c r="A41" s="102"/>
      <c r="B41" s="102"/>
      <c r="C41" s="102"/>
      <c r="D41" s="103"/>
      <c r="E41" s="103"/>
      <c r="F41" s="103"/>
      <c r="G41" s="11" t="s">
        <v>19</v>
      </c>
      <c r="H41" s="11" t="s">
        <v>20</v>
      </c>
      <c r="I41" s="11" t="s">
        <v>21</v>
      </c>
      <c r="J41" s="11" t="s">
        <v>22</v>
      </c>
      <c r="K41" s="11" t="s">
        <v>23</v>
      </c>
      <c r="L41" s="11" t="s">
        <v>24</v>
      </c>
      <c r="M41" s="11" t="s">
        <v>25</v>
      </c>
      <c r="N41" s="11" t="s">
        <v>26</v>
      </c>
      <c r="O41" s="11" t="s">
        <v>27</v>
      </c>
      <c r="P41" s="11" t="s">
        <v>28</v>
      </c>
      <c r="Q41" s="11" t="s">
        <v>29</v>
      </c>
      <c r="R41" s="11" t="s">
        <v>30</v>
      </c>
    </row>
    <row r="42" spans="1:18" ht="63.75" customHeight="1" x14ac:dyDescent="0.3">
      <c r="A42" s="2">
        <v>1</v>
      </c>
      <c r="B42" s="3" t="s">
        <v>75</v>
      </c>
      <c r="C42" s="3" t="s">
        <v>299</v>
      </c>
      <c r="D42" s="32">
        <v>950600</v>
      </c>
      <c r="E42" s="6" t="s">
        <v>65</v>
      </c>
      <c r="F42" s="6" t="s">
        <v>61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</row>
    <row r="43" spans="1:18" ht="42" customHeight="1" x14ac:dyDescent="0.3">
      <c r="A43" s="2">
        <v>2</v>
      </c>
      <c r="B43" s="5" t="s">
        <v>76</v>
      </c>
      <c r="C43" s="3" t="s">
        <v>300</v>
      </c>
      <c r="D43" s="20">
        <v>40000</v>
      </c>
      <c r="E43" s="2" t="s">
        <v>65</v>
      </c>
      <c r="F43" s="6" t="s">
        <v>61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  <row r="44" spans="1:18" ht="42.75" customHeight="1" x14ac:dyDescent="0.3">
      <c r="A44" s="2">
        <v>3</v>
      </c>
      <c r="B44" s="3" t="s">
        <v>77</v>
      </c>
      <c r="C44" s="3" t="s">
        <v>301</v>
      </c>
      <c r="D44" s="32">
        <v>40000</v>
      </c>
      <c r="E44" s="6" t="s">
        <v>242</v>
      </c>
      <c r="F44" s="6" t="s">
        <v>61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</row>
    <row r="45" spans="1:18" ht="60" customHeight="1" x14ac:dyDescent="0.3">
      <c r="A45" s="2">
        <v>4</v>
      </c>
      <c r="B45" s="5" t="s">
        <v>78</v>
      </c>
      <c r="C45" s="3" t="s">
        <v>302</v>
      </c>
      <c r="D45" s="20">
        <v>30000</v>
      </c>
      <c r="E45" s="6" t="s">
        <v>243</v>
      </c>
      <c r="F45" s="6" t="s">
        <v>61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</row>
    <row r="46" spans="1:18" ht="76.5" customHeight="1" x14ac:dyDescent="0.3">
      <c r="A46" s="2">
        <v>5</v>
      </c>
      <c r="B46" s="3" t="s">
        <v>79</v>
      </c>
      <c r="C46" s="3" t="s">
        <v>303</v>
      </c>
      <c r="D46" s="20">
        <v>219220</v>
      </c>
      <c r="E46" s="2" t="s">
        <v>65</v>
      </c>
      <c r="F46" s="6" t="s">
        <v>61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</row>
    <row r="47" spans="1:18" ht="81" customHeight="1" x14ac:dyDescent="0.3">
      <c r="A47" s="2">
        <v>6</v>
      </c>
      <c r="B47" s="3" t="s">
        <v>80</v>
      </c>
      <c r="C47" s="3" t="s">
        <v>304</v>
      </c>
      <c r="D47" s="20">
        <v>329800</v>
      </c>
      <c r="E47" s="2" t="s">
        <v>65</v>
      </c>
      <c r="F47" s="6" t="s">
        <v>61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</row>
    <row r="48" spans="1:18" x14ac:dyDescent="0.3">
      <c r="A48" s="113" t="s">
        <v>67</v>
      </c>
      <c r="B48" s="114"/>
      <c r="C48" s="115"/>
      <c r="D48" s="33">
        <f>SUM(D42:D47)</f>
        <v>1609620</v>
      </c>
      <c r="E48" s="116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8"/>
    </row>
    <row r="49" spans="1:18" x14ac:dyDescent="0.3">
      <c r="A49" s="36"/>
      <c r="B49" s="36"/>
      <c r="C49" s="36"/>
      <c r="D49" s="37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x14ac:dyDescent="0.3">
      <c r="A50" s="101"/>
      <c r="B50" s="101"/>
      <c r="C50" s="101"/>
      <c r="D50" s="101"/>
      <c r="E50" s="101"/>
    </row>
    <row r="51" spans="1:18" x14ac:dyDescent="0.3">
      <c r="A51" s="101"/>
      <c r="B51" s="101"/>
      <c r="C51" s="101"/>
      <c r="D51" s="101"/>
      <c r="E51" s="101"/>
    </row>
    <row r="52" spans="1:18" x14ac:dyDescent="0.3">
      <c r="A52" s="102" t="s">
        <v>13</v>
      </c>
      <c r="B52" s="102" t="s">
        <v>14</v>
      </c>
      <c r="C52" s="102" t="s">
        <v>15</v>
      </c>
      <c r="D52" s="103" t="s">
        <v>16</v>
      </c>
      <c r="E52" s="103" t="s">
        <v>17</v>
      </c>
      <c r="F52" s="103" t="s">
        <v>18</v>
      </c>
      <c r="G52" s="104">
        <v>2562</v>
      </c>
      <c r="H52" s="104"/>
      <c r="I52" s="104"/>
      <c r="J52" s="104">
        <v>2563</v>
      </c>
      <c r="K52" s="104"/>
      <c r="L52" s="104"/>
      <c r="M52" s="104"/>
      <c r="N52" s="104"/>
      <c r="O52" s="104"/>
      <c r="P52" s="104"/>
      <c r="Q52" s="104"/>
      <c r="R52" s="104"/>
    </row>
    <row r="53" spans="1:18" ht="24" x14ac:dyDescent="0.3">
      <c r="A53" s="102"/>
      <c r="B53" s="102"/>
      <c r="C53" s="102"/>
      <c r="D53" s="103"/>
      <c r="E53" s="103"/>
      <c r="F53" s="103"/>
      <c r="G53" s="11" t="s">
        <v>19</v>
      </c>
      <c r="H53" s="11" t="s">
        <v>20</v>
      </c>
      <c r="I53" s="11" t="s">
        <v>21</v>
      </c>
      <c r="J53" s="11" t="s">
        <v>22</v>
      </c>
      <c r="K53" s="11" t="s">
        <v>23</v>
      </c>
      <c r="L53" s="11" t="s">
        <v>24</v>
      </c>
      <c r="M53" s="11" t="s">
        <v>25</v>
      </c>
      <c r="N53" s="11" t="s">
        <v>26</v>
      </c>
      <c r="O53" s="11" t="s">
        <v>27</v>
      </c>
      <c r="P53" s="11" t="s">
        <v>28</v>
      </c>
      <c r="Q53" s="11" t="s">
        <v>29</v>
      </c>
      <c r="R53" s="11" t="s">
        <v>30</v>
      </c>
    </row>
    <row r="54" spans="1:18" ht="38.25" customHeight="1" x14ac:dyDescent="0.3">
      <c r="A54" s="2">
        <v>7</v>
      </c>
      <c r="B54" s="3" t="s">
        <v>81</v>
      </c>
      <c r="C54" s="3" t="s">
        <v>305</v>
      </c>
      <c r="D54" s="20">
        <v>10000</v>
      </c>
      <c r="E54" s="2" t="s">
        <v>65</v>
      </c>
      <c r="F54" s="6" t="s">
        <v>61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</row>
    <row r="55" spans="1:18" ht="57" customHeight="1" x14ac:dyDescent="0.3">
      <c r="A55" s="2">
        <v>8</v>
      </c>
      <c r="B55" s="3" t="s">
        <v>82</v>
      </c>
      <c r="C55" s="3" t="s">
        <v>306</v>
      </c>
      <c r="D55" s="20">
        <v>40000</v>
      </c>
      <c r="E55" s="2" t="s">
        <v>65</v>
      </c>
      <c r="F55" s="6" t="s">
        <v>61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</row>
    <row r="56" spans="1:18" ht="57.75" customHeight="1" x14ac:dyDescent="0.3">
      <c r="A56" s="2">
        <v>9</v>
      </c>
      <c r="B56" s="3" t="s">
        <v>83</v>
      </c>
      <c r="C56" s="3" t="s">
        <v>307</v>
      </c>
      <c r="D56" s="20">
        <v>1713083</v>
      </c>
      <c r="E56" s="2" t="s">
        <v>65</v>
      </c>
      <c r="F56" s="6" t="s">
        <v>61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</row>
    <row r="57" spans="1:18" ht="56.25" customHeight="1" x14ac:dyDescent="0.3">
      <c r="A57" s="2">
        <v>10</v>
      </c>
      <c r="B57" s="3" t="s">
        <v>84</v>
      </c>
      <c r="C57" s="3" t="s">
        <v>308</v>
      </c>
      <c r="D57" s="20">
        <v>2800000</v>
      </c>
      <c r="E57" s="2" t="s">
        <v>65</v>
      </c>
      <c r="F57" s="6" t="s">
        <v>61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</row>
    <row r="58" spans="1:18" x14ac:dyDescent="0.3">
      <c r="A58" s="113" t="s">
        <v>87</v>
      </c>
      <c r="B58" s="114"/>
      <c r="C58" s="115"/>
      <c r="D58" s="33">
        <f>D54+D55+D56+D57</f>
        <v>4563083</v>
      </c>
      <c r="E58" s="3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5"/>
    </row>
    <row r="59" spans="1:18" x14ac:dyDescent="0.3">
      <c r="A59" s="113" t="s">
        <v>86</v>
      </c>
      <c r="B59" s="114"/>
      <c r="C59" s="115"/>
      <c r="D59" s="33">
        <f>D58+D48</f>
        <v>6172703</v>
      </c>
      <c r="E59" s="116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8"/>
    </row>
    <row r="60" spans="1:18" x14ac:dyDescent="0.3">
      <c r="A60" s="97" t="s">
        <v>88</v>
      </c>
      <c r="B60" s="98"/>
      <c r="C60" s="99"/>
      <c r="D60" s="35">
        <f>D59+D34</f>
        <v>11666503</v>
      </c>
      <c r="E60" s="91" t="str">
        <f>BAHTTEXT(D60)</f>
        <v>สิบเอ็ดล้านหกแสนหกหมื่นหกพันห้าร้อยสามบาทถ้วน</v>
      </c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3"/>
    </row>
    <row r="61" spans="1:18" x14ac:dyDescent="0.3">
      <c r="A61" s="17"/>
      <c r="B61" s="17"/>
      <c r="C61" s="17"/>
      <c r="D61" s="38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</row>
    <row r="62" spans="1:18" x14ac:dyDescent="0.3">
      <c r="A62" s="17"/>
      <c r="B62" s="17"/>
      <c r="C62" s="17"/>
      <c r="D62" s="38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</row>
    <row r="63" spans="1:18" x14ac:dyDescent="0.3">
      <c r="A63" s="17"/>
      <c r="B63" s="17"/>
      <c r="C63" s="17"/>
      <c r="D63" s="38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</row>
    <row r="64" spans="1:18" x14ac:dyDescent="0.3">
      <c r="A64" s="17"/>
      <c r="B64" s="17"/>
      <c r="C64" s="17"/>
      <c r="D64" s="38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</row>
    <row r="65" spans="1:18" x14ac:dyDescent="0.3">
      <c r="A65" s="17"/>
      <c r="B65" s="17"/>
      <c r="C65" s="17"/>
      <c r="D65" s="38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</row>
    <row r="66" spans="1:18" x14ac:dyDescent="0.3">
      <c r="A66" s="17"/>
      <c r="B66" s="17"/>
      <c r="C66" s="17"/>
      <c r="D66" s="38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</row>
    <row r="67" spans="1:18" x14ac:dyDescent="0.3">
      <c r="A67" s="17"/>
      <c r="B67" s="17"/>
      <c r="C67" s="17"/>
      <c r="D67" s="38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</row>
    <row r="68" spans="1:18" x14ac:dyDescent="0.3">
      <c r="A68" s="17"/>
      <c r="B68" s="17"/>
      <c r="C68" s="17"/>
      <c r="D68" s="38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</row>
    <row r="69" spans="1:18" x14ac:dyDescent="0.3">
      <c r="A69" s="100" t="s">
        <v>63</v>
      </c>
      <c r="B69" s="100"/>
      <c r="C69" s="100"/>
      <c r="D69" s="100"/>
      <c r="E69" s="8"/>
      <c r="F69" s="8"/>
      <c r="G69" s="9"/>
    </row>
    <row r="70" spans="1:18" ht="21.75" x14ac:dyDescent="0.5">
      <c r="A70" s="101" t="s">
        <v>281</v>
      </c>
      <c r="B70" s="101"/>
      <c r="C70" s="101"/>
      <c r="D70" s="101"/>
      <c r="E70" s="101"/>
    </row>
    <row r="71" spans="1:18" ht="21.75" x14ac:dyDescent="0.5">
      <c r="A71" s="101" t="s">
        <v>287</v>
      </c>
      <c r="B71" s="101"/>
      <c r="C71" s="101"/>
      <c r="D71" s="101"/>
      <c r="E71" s="101"/>
    </row>
    <row r="72" spans="1:18" x14ac:dyDescent="0.3">
      <c r="A72" s="102" t="s">
        <v>13</v>
      </c>
      <c r="B72" s="102" t="s">
        <v>14</v>
      </c>
      <c r="C72" s="102" t="s">
        <v>15</v>
      </c>
      <c r="D72" s="103" t="s">
        <v>16</v>
      </c>
      <c r="E72" s="103" t="s">
        <v>17</v>
      </c>
      <c r="F72" s="103" t="s">
        <v>18</v>
      </c>
      <c r="G72" s="104">
        <v>2562</v>
      </c>
      <c r="H72" s="104"/>
      <c r="I72" s="104"/>
      <c r="J72" s="104">
        <v>2563</v>
      </c>
      <c r="K72" s="104"/>
      <c r="L72" s="104"/>
      <c r="M72" s="104"/>
      <c r="N72" s="104"/>
      <c r="O72" s="104"/>
      <c r="P72" s="104"/>
      <c r="Q72" s="104"/>
      <c r="R72" s="104"/>
    </row>
    <row r="73" spans="1:18" ht="24" x14ac:dyDescent="0.3">
      <c r="A73" s="102"/>
      <c r="B73" s="102"/>
      <c r="C73" s="102"/>
      <c r="D73" s="103"/>
      <c r="E73" s="103"/>
      <c r="F73" s="103"/>
      <c r="G73" s="11" t="s">
        <v>19</v>
      </c>
      <c r="H73" s="11" t="s">
        <v>20</v>
      </c>
      <c r="I73" s="11" t="s">
        <v>21</v>
      </c>
      <c r="J73" s="11" t="s">
        <v>22</v>
      </c>
      <c r="K73" s="11" t="s">
        <v>23</v>
      </c>
      <c r="L73" s="11" t="s">
        <v>24</v>
      </c>
      <c r="M73" s="11" t="s">
        <v>25</v>
      </c>
      <c r="N73" s="11" t="s">
        <v>26</v>
      </c>
      <c r="O73" s="11" t="s">
        <v>27</v>
      </c>
      <c r="P73" s="11" t="s">
        <v>28</v>
      </c>
      <c r="Q73" s="11" t="s">
        <v>29</v>
      </c>
      <c r="R73" s="11" t="s">
        <v>30</v>
      </c>
    </row>
    <row r="74" spans="1:18" ht="59.25" customHeight="1" x14ac:dyDescent="0.3">
      <c r="A74" s="2">
        <v>1</v>
      </c>
      <c r="B74" s="3" t="s">
        <v>89</v>
      </c>
      <c r="C74" s="3" t="s">
        <v>309</v>
      </c>
      <c r="D74" s="20">
        <v>20000</v>
      </c>
      <c r="E74" s="2" t="s">
        <v>65</v>
      </c>
      <c r="F74" s="6" t="s">
        <v>61</v>
      </c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</row>
    <row r="75" spans="1:18" ht="45.75" customHeight="1" x14ac:dyDescent="0.3">
      <c r="A75" s="2">
        <v>2</v>
      </c>
      <c r="B75" s="3" t="s">
        <v>90</v>
      </c>
      <c r="C75" s="3" t="s">
        <v>310</v>
      </c>
      <c r="D75" s="20">
        <v>250000</v>
      </c>
      <c r="E75" s="6" t="s">
        <v>244</v>
      </c>
      <c r="F75" s="6" t="s">
        <v>61</v>
      </c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18" ht="64.5" customHeight="1" x14ac:dyDescent="0.3">
      <c r="A76" s="2">
        <v>3</v>
      </c>
      <c r="B76" s="3" t="s">
        <v>91</v>
      </c>
      <c r="C76" s="3" t="s">
        <v>311</v>
      </c>
      <c r="D76" s="20">
        <v>60000</v>
      </c>
      <c r="E76" s="6" t="s">
        <v>245</v>
      </c>
      <c r="F76" s="6" t="s">
        <v>61</v>
      </c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18" x14ac:dyDescent="0.3">
      <c r="A77" s="113" t="s">
        <v>67</v>
      </c>
      <c r="B77" s="114"/>
      <c r="C77" s="115"/>
      <c r="D77" s="33">
        <f>D74+D75+D76</f>
        <v>330000</v>
      </c>
      <c r="E77" s="116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8"/>
    </row>
    <row r="78" spans="1:18" x14ac:dyDescent="0.3">
      <c r="A78" s="91" t="s">
        <v>92</v>
      </c>
      <c r="B78" s="92"/>
      <c r="C78" s="93"/>
      <c r="D78" s="35">
        <f>D77</f>
        <v>330000</v>
      </c>
      <c r="E78" s="91" t="str">
        <f>BAHTTEXT(D78)</f>
        <v>สามแสนสามหมื่นบาทถ้วน</v>
      </c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3"/>
    </row>
    <row r="89" spans="1:18" x14ac:dyDescent="0.3">
      <c r="A89" s="100" t="s">
        <v>63</v>
      </c>
      <c r="B89" s="100"/>
      <c r="C89" s="100"/>
      <c r="D89" s="100"/>
      <c r="E89" s="8"/>
      <c r="F89" s="8"/>
      <c r="G89" s="9"/>
    </row>
    <row r="90" spans="1:18" ht="21.75" x14ac:dyDescent="0.5">
      <c r="A90" s="101" t="s">
        <v>281</v>
      </c>
      <c r="B90" s="101"/>
      <c r="C90" s="101"/>
      <c r="D90" s="101"/>
      <c r="E90" s="101"/>
    </row>
    <row r="91" spans="1:18" ht="21.75" x14ac:dyDescent="0.5">
      <c r="A91" s="101" t="s">
        <v>288</v>
      </c>
      <c r="B91" s="101"/>
      <c r="C91" s="101"/>
      <c r="D91" s="101"/>
      <c r="E91" s="101"/>
    </row>
    <row r="92" spans="1:18" x14ac:dyDescent="0.3">
      <c r="A92" s="102" t="s">
        <v>13</v>
      </c>
      <c r="B92" s="102" t="s">
        <v>14</v>
      </c>
      <c r="C92" s="102" t="s">
        <v>15</v>
      </c>
      <c r="D92" s="103" t="s">
        <v>16</v>
      </c>
      <c r="E92" s="103" t="s">
        <v>17</v>
      </c>
      <c r="F92" s="103" t="s">
        <v>18</v>
      </c>
      <c r="G92" s="104">
        <v>2562</v>
      </c>
      <c r="H92" s="104"/>
      <c r="I92" s="104"/>
      <c r="J92" s="104">
        <v>2563</v>
      </c>
      <c r="K92" s="104"/>
      <c r="L92" s="104"/>
      <c r="M92" s="104"/>
      <c r="N92" s="104"/>
      <c r="O92" s="104"/>
      <c r="P92" s="104"/>
      <c r="Q92" s="104"/>
      <c r="R92" s="104"/>
    </row>
    <row r="93" spans="1:18" ht="24" x14ac:dyDescent="0.3">
      <c r="A93" s="102"/>
      <c r="B93" s="102"/>
      <c r="C93" s="102"/>
      <c r="D93" s="103"/>
      <c r="E93" s="103"/>
      <c r="F93" s="103"/>
      <c r="G93" s="11" t="s">
        <v>19</v>
      </c>
      <c r="H93" s="11" t="s">
        <v>20</v>
      </c>
      <c r="I93" s="11" t="s">
        <v>21</v>
      </c>
      <c r="J93" s="11" t="s">
        <v>22</v>
      </c>
      <c r="K93" s="11" t="s">
        <v>23</v>
      </c>
      <c r="L93" s="11" t="s">
        <v>24</v>
      </c>
      <c r="M93" s="11" t="s">
        <v>25</v>
      </c>
      <c r="N93" s="11" t="s">
        <v>26</v>
      </c>
      <c r="O93" s="11" t="s">
        <v>27</v>
      </c>
      <c r="P93" s="11" t="s">
        <v>28</v>
      </c>
      <c r="Q93" s="11" t="s">
        <v>29</v>
      </c>
      <c r="R93" s="11" t="s">
        <v>30</v>
      </c>
    </row>
    <row r="94" spans="1:18" ht="45.75" customHeight="1" x14ac:dyDescent="0.3">
      <c r="A94" s="2">
        <v>1</v>
      </c>
      <c r="B94" s="3" t="s">
        <v>93</v>
      </c>
      <c r="C94" s="3" t="s">
        <v>312</v>
      </c>
      <c r="D94" s="20">
        <v>50000</v>
      </c>
      <c r="E94" s="5"/>
      <c r="F94" s="6" t="s">
        <v>61</v>
      </c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</row>
    <row r="95" spans="1:18" ht="42" customHeight="1" x14ac:dyDescent="0.3">
      <c r="A95" s="2">
        <v>2</v>
      </c>
      <c r="B95" s="3" t="s">
        <v>94</v>
      </c>
      <c r="C95" s="3" t="s">
        <v>313</v>
      </c>
      <c r="D95" s="20">
        <v>30000</v>
      </c>
      <c r="E95" s="5"/>
      <c r="F95" s="6" t="s">
        <v>61</v>
      </c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</row>
    <row r="96" spans="1:18" ht="41.25" customHeight="1" x14ac:dyDescent="0.3">
      <c r="A96" s="2">
        <v>3</v>
      </c>
      <c r="B96" s="3" t="s">
        <v>95</v>
      </c>
      <c r="C96" s="3" t="s">
        <v>314</v>
      </c>
      <c r="D96" s="20">
        <v>40000</v>
      </c>
      <c r="E96" s="5"/>
      <c r="F96" s="6" t="s">
        <v>61</v>
      </c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</row>
    <row r="97" spans="1:18" ht="59.25" customHeight="1" x14ac:dyDescent="0.3">
      <c r="A97" s="2">
        <v>4</v>
      </c>
      <c r="B97" s="3" t="s">
        <v>96</v>
      </c>
      <c r="C97" s="3" t="s">
        <v>315</v>
      </c>
      <c r="D97" s="20">
        <v>20000</v>
      </c>
      <c r="E97" s="5"/>
      <c r="F97" s="6" t="s">
        <v>61</v>
      </c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</row>
    <row r="98" spans="1:18" ht="41.25" customHeight="1" x14ac:dyDescent="0.3">
      <c r="A98" s="2">
        <v>5</v>
      </c>
      <c r="B98" s="3" t="s">
        <v>97</v>
      </c>
      <c r="C98" s="3" t="s">
        <v>316</v>
      </c>
      <c r="D98" s="20">
        <v>100000</v>
      </c>
      <c r="E98" s="6" t="s">
        <v>62</v>
      </c>
      <c r="F98" s="6" t="s">
        <v>61</v>
      </c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</row>
    <row r="99" spans="1:18" ht="79.5" customHeight="1" x14ac:dyDescent="0.3">
      <c r="A99" s="2">
        <v>6</v>
      </c>
      <c r="B99" s="3" t="s">
        <v>98</v>
      </c>
      <c r="C99" s="3" t="s">
        <v>317</v>
      </c>
      <c r="D99" s="20">
        <v>40000</v>
      </c>
      <c r="E99" s="5"/>
      <c r="F99" s="6" t="s">
        <v>61</v>
      </c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</row>
    <row r="100" spans="1:18" x14ac:dyDescent="0.3">
      <c r="A100" s="113" t="s">
        <v>67</v>
      </c>
      <c r="B100" s="114"/>
      <c r="C100" s="115"/>
      <c r="D100" s="33">
        <f>D94+D95+D96+D97+D98+D99</f>
        <v>280000</v>
      </c>
      <c r="E100" s="116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  <c r="P100" s="117"/>
      <c r="Q100" s="117"/>
      <c r="R100" s="118"/>
    </row>
    <row r="107" spans="1:18" x14ac:dyDescent="0.3">
      <c r="A107" s="102" t="s">
        <v>13</v>
      </c>
      <c r="B107" s="102" t="s">
        <v>14</v>
      </c>
      <c r="C107" s="102" t="s">
        <v>15</v>
      </c>
      <c r="D107" s="103" t="s">
        <v>16</v>
      </c>
      <c r="E107" s="103" t="s">
        <v>17</v>
      </c>
      <c r="F107" s="103" t="s">
        <v>18</v>
      </c>
      <c r="G107" s="104">
        <v>2562</v>
      </c>
      <c r="H107" s="104"/>
      <c r="I107" s="104"/>
      <c r="J107" s="104">
        <v>2563</v>
      </c>
      <c r="K107" s="104"/>
      <c r="L107" s="104"/>
      <c r="M107" s="104"/>
      <c r="N107" s="104"/>
      <c r="O107" s="104"/>
      <c r="P107" s="104"/>
      <c r="Q107" s="104"/>
      <c r="R107" s="104"/>
    </row>
    <row r="108" spans="1:18" ht="24" x14ac:dyDescent="0.3">
      <c r="A108" s="102"/>
      <c r="B108" s="102"/>
      <c r="C108" s="102"/>
      <c r="D108" s="103"/>
      <c r="E108" s="103"/>
      <c r="F108" s="103"/>
      <c r="G108" s="11" t="s">
        <v>19</v>
      </c>
      <c r="H108" s="11" t="s">
        <v>20</v>
      </c>
      <c r="I108" s="11" t="s">
        <v>21</v>
      </c>
      <c r="J108" s="11" t="s">
        <v>22</v>
      </c>
      <c r="K108" s="11" t="s">
        <v>23</v>
      </c>
      <c r="L108" s="11" t="s">
        <v>24</v>
      </c>
      <c r="M108" s="11" t="s">
        <v>25</v>
      </c>
      <c r="N108" s="11" t="s">
        <v>26</v>
      </c>
      <c r="O108" s="11" t="s">
        <v>27</v>
      </c>
      <c r="P108" s="11" t="s">
        <v>28</v>
      </c>
      <c r="Q108" s="11" t="s">
        <v>29</v>
      </c>
      <c r="R108" s="11" t="s">
        <v>30</v>
      </c>
    </row>
    <row r="109" spans="1:18" ht="60" customHeight="1" x14ac:dyDescent="0.3">
      <c r="A109" s="2">
        <v>7</v>
      </c>
      <c r="B109" s="3" t="s">
        <v>99</v>
      </c>
      <c r="C109" s="3" t="s">
        <v>318</v>
      </c>
      <c r="D109" s="20">
        <v>30000</v>
      </c>
      <c r="E109" s="5"/>
      <c r="F109" s="6" t="s">
        <v>61</v>
      </c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</row>
    <row r="110" spans="1:18" ht="58.5" customHeight="1" x14ac:dyDescent="0.3">
      <c r="A110" s="2">
        <v>8</v>
      </c>
      <c r="B110" s="3" t="s">
        <v>100</v>
      </c>
      <c r="C110" s="3" t="s">
        <v>319</v>
      </c>
      <c r="D110" s="20">
        <v>55000</v>
      </c>
      <c r="E110" s="5"/>
      <c r="F110" s="6" t="s">
        <v>61</v>
      </c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</row>
    <row r="111" spans="1:18" x14ac:dyDescent="0.3">
      <c r="A111" s="113" t="s">
        <v>67</v>
      </c>
      <c r="B111" s="114"/>
      <c r="C111" s="115"/>
      <c r="D111" s="33">
        <f>D109+D110</f>
        <v>85000</v>
      </c>
      <c r="E111" s="116"/>
      <c r="F111" s="117"/>
      <c r="G111" s="117"/>
      <c r="H111" s="117"/>
      <c r="I111" s="117"/>
      <c r="J111" s="117"/>
      <c r="K111" s="117"/>
      <c r="L111" s="117"/>
      <c r="M111" s="117"/>
      <c r="N111" s="117"/>
      <c r="O111" s="117"/>
      <c r="P111" s="117"/>
      <c r="Q111" s="117"/>
      <c r="R111" s="118"/>
    </row>
    <row r="112" spans="1:18" x14ac:dyDescent="0.3">
      <c r="A112" s="91" t="s">
        <v>101</v>
      </c>
      <c r="B112" s="92"/>
      <c r="C112" s="93"/>
      <c r="D112" s="35">
        <f>D111+D100</f>
        <v>365000</v>
      </c>
      <c r="E112" s="94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6"/>
    </row>
    <row r="113" spans="1:18" x14ac:dyDescent="0.3">
      <c r="A113" s="97" t="s">
        <v>102</v>
      </c>
      <c r="B113" s="98"/>
      <c r="C113" s="99"/>
      <c r="D113" s="35">
        <f>D112+D78</f>
        <v>695000</v>
      </c>
      <c r="E113" s="91" t="str">
        <f>BAHTTEXT(D113)</f>
        <v>หกแสนเก้าหมื่นห้าพันบาทถ้วน</v>
      </c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3"/>
    </row>
  </sheetData>
  <mergeCells count="108">
    <mergeCell ref="A100:C100"/>
    <mergeCell ref="E100:R100"/>
    <mergeCell ref="A112:C112"/>
    <mergeCell ref="E112:R112"/>
    <mergeCell ref="A113:C113"/>
    <mergeCell ref="E113:R113"/>
    <mergeCell ref="A111:C111"/>
    <mergeCell ref="E111:R111"/>
    <mergeCell ref="A107:A108"/>
    <mergeCell ref="B107:B108"/>
    <mergeCell ref="C107:C108"/>
    <mergeCell ref="D107:D108"/>
    <mergeCell ref="E107:E108"/>
    <mergeCell ref="F107:F108"/>
    <mergeCell ref="G107:I107"/>
    <mergeCell ref="J107:R107"/>
    <mergeCell ref="A77:C77"/>
    <mergeCell ref="E77:R77"/>
    <mergeCell ref="A78:C78"/>
    <mergeCell ref="E78:R78"/>
    <mergeCell ref="A89:D89"/>
    <mergeCell ref="J92:R92"/>
    <mergeCell ref="A90:E90"/>
    <mergeCell ref="A91:E91"/>
    <mergeCell ref="A92:A93"/>
    <mergeCell ref="B92:B93"/>
    <mergeCell ref="C92:C93"/>
    <mergeCell ref="D92:D93"/>
    <mergeCell ref="E92:E93"/>
    <mergeCell ref="F92:F93"/>
    <mergeCell ref="G92:I92"/>
    <mergeCell ref="A60:C60"/>
    <mergeCell ref="E60:R60"/>
    <mergeCell ref="A69:D69"/>
    <mergeCell ref="A70:E70"/>
    <mergeCell ref="A71:E71"/>
    <mergeCell ref="A72:A73"/>
    <mergeCell ref="B72:B73"/>
    <mergeCell ref="C72:C73"/>
    <mergeCell ref="D72:D73"/>
    <mergeCell ref="E72:E73"/>
    <mergeCell ref="F72:F73"/>
    <mergeCell ref="G72:I72"/>
    <mergeCell ref="J72:R72"/>
    <mergeCell ref="A20:A21"/>
    <mergeCell ref="B20:B21"/>
    <mergeCell ref="C20:C21"/>
    <mergeCell ref="D20:D21"/>
    <mergeCell ref="E20:E21"/>
    <mergeCell ref="F20:F21"/>
    <mergeCell ref="G20:I20"/>
    <mergeCell ref="J20:R20"/>
    <mergeCell ref="A26:C26"/>
    <mergeCell ref="E26:R26"/>
    <mergeCell ref="A14:C14"/>
    <mergeCell ref="E14:R14"/>
    <mergeCell ref="A1:R1"/>
    <mergeCell ref="A2:R2"/>
    <mergeCell ref="A3:R3"/>
    <mergeCell ref="A5:D5"/>
    <mergeCell ref="A6:E6"/>
    <mergeCell ref="G8:I8"/>
    <mergeCell ref="J8:R8"/>
    <mergeCell ref="A8:A9"/>
    <mergeCell ref="B8:B9"/>
    <mergeCell ref="C8:C9"/>
    <mergeCell ref="D8:D9"/>
    <mergeCell ref="E8:E9"/>
    <mergeCell ref="F8:F9"/>
    <mergeCell ref="A7:E7"/>
    <mergeCell ref="A37:D37"/>
    <mergeCell ref="A38:E38"/>
    <mergeCell ref="A33:C33"/>
    <mergeCell ref="E33:R33"/>
    <mergeCell ref="A34:C34"/>
    <mergeCell ref="E34:R34"/>
    <mergeCell ref="F29:F30"/>
    <mergeCell ref="G29:I29"/>
    <mergeCell ref="J29:R29"/>
    <mergeCell ref="A29:A30"/>
    <mergeCell ref="B29:B30"/>
    <mergeCell ref="C29:C30"/>
    <mergeCell ref="D29:D30"/>
    <mergeCell ref="E29:E30"/>
    <mergeCell ref="A50:E50"/>
    <mergeCell ref="A51:E51"/>
    <mergeCell ref="E48:R48"/>
    <mergeCell ref="A48:C48"/>
    <mergeCell ref="F40:F41"/>
    <mergeCell ref="G40:I40"/>
    <mergeCell ref="J40:R40"/>
    <mergeCell ref="A39:E39"/>
    <mergeCell ref="A40:A41"/>
    <mergeCell ref="B40:B41"/>
    <mergeCell ref="C40:C41"/>
    <mergeCell ref="D40:D41"/>
    <mergeCell ref="E40:E41"/>
    <mergeCell ref="F52:F53"/>
    <mergeCell ref="G52:I52"/>
    <mergeCell ref="J52:R52"/>
    <mergeCell ref="A52:A53"/>
    <mergeCell ref="B52:B53"/>
    <mergeCell ref="C52:C53"/>
    <mergeCell ref="D52:D53"/>
    <mergeCell ref="E52:E53"/>
    <mergeCell ref="A59:C59"/>
    <mergeCell ref="E59:R59"/>
    <mergeCell ref="A58:C58"/>
  </mergeCells>
  <pageMargins left="0.59055118110236227" right="0.31496062992125984" top="0.78740157480314965" bottom="0.39370078740157483" header="0.31496062992125984" footer="0.31496062992125984"/>
  <pageSetup paperSize="9" orientation="landscape" horizontalDpi="4294967293" verticalDpi="0" r:id="rId1"/>
  <colBreaks count="1" manualBreakCount="1">
    <brk id="18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showWhiteSpace="0" view="pageLayout" topLeftCell="A49" zoomScaleNormal="100" workbookViewId="0">
      <selection activeCell="U35" sqref="U35"/>
    </sheetView>
  </sheetViews>
  <sheetFormatPr defaultRowHeight="18.75" x14ac:dyDescent="0.3"/>
  <cols>
    <col min="1" max="1" width="3.5" style="7" customWidth="1"/>
    <col min="2" max="2" width="26" style="7" customWidth="1"/>
    <col min="3" max="3" width="28.875" style="7" customWidth="1"/>
    <col min="4" max="4" width="12" style="7" customWidth="1"/>
    <col min="5" max="5" width="11.625" style="7" customWidth="1"/>
    <col min="6" max="6" width="9.75" style="7" customWidth="1"/>
    <col min="7" max="18" width="3.125" style="7" customWidth="1"/>
    <col min="19" max="16384" width="9" style="7"/>
  </cols>
  <sheetData>
    <row r="1" spans="1:18" x14ac:dyDescent="0.3">
      <c r="A1" s="105" t="s">
        <v>11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</row>
    <row r="2" spans="1:18" x14ac:dyDescent="0.3">
      <c r="A2" s="105" t="s">
        <v>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</row>
    <row r="3" spans="1:18" x14ac:dyDescent="0.3">
      <c r="A3" s="105" t="s">
        <v>1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</row>
    <row r="4" spans="1:18" x14ac:dyDescent="0.3">
      <c r="A4" s="100" t="s">
        <v>103</v>
      </c>
      <c r="B4" s="100"/>
      <c r="C4" s="100"/>
      <c r="D4" s="100"/>
      <c r="E4" s="8"/>
      <c r="F4" s="8"/>
      <c r="G4" s="9"/>
    </row>
    <row r="5" spans="1:18" ht="21.75" x14ac:dyDescent="0.5">
      <c r="A5" s="101" t="s">
        <v>320</v>
      </c>
      <c r="B5" s="101"/>
      <c r="C5" s="101"/>
      <c r="D5" s="101"/>
      <c r="E5" s="101"/>
    </row>
    <row r="6" spans="1:18" ht="21.75" x14ac:dyDescent="0.5">
      <c r="A6" s="101" t="s">
        <v>321</v>
      </c>
      <c r="B6" s="101"/>
      <c r="C6" s="101"/>
      <c r="D6" s="101"/>
      <c r="E6" s="101"/>
    </row>
    <row r="7" spans="1:18" ht="18" customHeight="1" x14ac:dyDescent="0.3">
      <c r="A7" s="102" t="s">
        <v>13</v>
      </c>
      <c r="B7" s="102" t="s">
        <v>14</v>
      </c>
      <c r="C7" s="102" t="s">
        <v>15</v>
      </c>
      <c r="D7" s="103" t="s">
        <v>16</v>
      </c>
      <c r="E7" s="103" t="s">
        <v>17</v>
      </c>
      <c r="F7" s="103" t="s">
        <v>18</v>
      </c>
      <c r="G7" s="104">
        <v>2562</v>
      </c>
      <c r="H7" s="104"/>
      <c r="I7" s="104"/>
      <c r="J7" s="104">
        <v>2563</v>
      </c>
      <c r="K7" s="104"/>
      <c r="L7" s="104"/>
      <c r="M7" s="104"/>
      <c r="N7" s="104"/>
      <c r="O7" s="104"/>
      <c r="P7" s="104"/>
      <c r="Q7" s="104"/>
      <c r="R7" s="104"/>
    </row>
    <row r="8" spans="1:18" ht="23.25" customHeight="1" x14ac:dyDescent="0.3">
      <c r="A8" s="102"/>
      <c r="B8" s="102"/>
      <c r="C8" s="102"/>
      <c r="D8" s="103"/>
      <c r="E8" s="103"/>
      <c r="F8" s="103"/>
      <c r="G8" s="11" t="s">
        <v>19</v>
      </c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25</v>
      </c>
      <c r="N8" s="11" t="s">
        <v>26</v>
      </c>
      <c r="O8" s="11" t="s">
        <v>27</v>
      </c>
      <c r="P8" s="11" t="s">
        <v>28</v>
      </c>
      <c r="Q8" s="11" t="s">
        <v>29</v>
      </c>
      <c r="R8" s="11" t="s">
        <v>30</v>
      </c>
    </row>
    <row r="9" spans="1:18" ht="40.5" customHeight="1" x14ac:dyDescent="0.3">
      <c r="A9" s="2">
        <v>1</v>
      </c>
      <c r="B9" s="3" t="s">
        <v>104</v>
      </c>
      <c r="C9" s="3" t="s">
        <v>325</v>
      </c>
      <c r="D9" s="32">
        <v>20000</v>
      </c>
      <c r="E9" s="6" t="s">
        <v>65</v>
      </c>
      <c r="F9" s="6" t="s">
        <v>61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 ht="42" customHeight="1" x14ac:dyDescent="0.3">
      <c r="A10" s="5">
        <v>2</v>
      </c>
      <c r="B10" s="3" t="s">
        <v>105</v>
      </c>
      <c r="C10" s="3" t="s">
        <v>326</v>
      </c>
      <c r="D10" s="20">
        <v>20000</v>
      </c>
      <c r="E10" s="6" t="s">
        <v>65</v>
      </c>
      <c r="F10" s="6" t="s">
        <v>61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 x14ac:dyDescent="0.3">
      <c r="A11" s="91" t="s">
        <v>67</v>
      </c>
      <c r="B11" s="92"/>
      <c r="C11" s="93"/>
      <c r="D11" s="12">
        <f>D9+D10</f>
        <v>40000</v>
      </c>
      <c r="E11" s="94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6"/>
    </row>
    <row r="12" spans="1:18" x14ac:dyDescent="0.3">
      <c r="A12" s="91" t="s">
        <v>106</v>
      </c>
      <c r="B12" s="92"/>
      <c r="C12" s="93"/>
      <c r="D12" s="39">
        <f>D9+D10</f>
        <v>40000</v>
      </c>
      <c r="E12" s="94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6"/>
    </row>
    <row r="13" spans="1:18" x14ac:dyDescent="0.3">
      <c r="D13" s="27"/>
    </row>
    <row r="14" spans="1:18" x14ac:dyDescent="0.3">
      <c r="D14" s="27"/>
    </row>
    <row r="15" spans="1:18" x14ac:dyDescent="0.3">
      <c r="D15" s="27"/>
    </row>
    <row r="16" spans="1:18" x14ac:dyDescent="0.3">
      <c r="D16" s="27"/>
    </row>
    <row r="17" spans="1:18" x14ac:dyDescent="0.3">
      <c r="D17" s="27"/>
    </row>
    <row r="18" spans="1:18" x14ac:dyDescent="0.3">
      <c r="D18" s="27"/>
    </row>
    <row r="19" spans="1:18" x14ac:dyDescent="0.3">
      <c r="D19" s="27"/>
    </row>
    <row r="20" spans="1:18" x14ac:dyDescent="0.3">
      <c r="D20" s="27"/>
    </row>
    <row r="21" spans="1:18" x14ac:dyDescent="0.3">
      <c r="D21" s="27"/>
    </row>
    <row r="22" spans="1:18" x14ac:dyDescent="0.3">
      <c r="D22" s="27"/>
    </row>
    <row r="23" spans="1:18" x14ac:dyDescent="0.3">
      <c r="D23" s="27"/>
    </row>
    <row r="24" spans="1:18" x14ac:dyDescent="0.3">
      <c r="D24" s="27"/>
    </row>
    <row r="25" spans="1:18" x14ac:dyDescent="0.3">
      <c r="D25" s="27"/>
    </row>
    <row r="26" spans="1:18" ht="6.75" customHeight="1" x14ac:dyDescent="0.3">
      <c r="A26" s="8"/>
      <c r="B26" s="8"/>
      <c r="C26" s="8"/>
      <c r="D26" s="8"/>
      <c r="E26" s="8"/>
      <c r="F26" s="8"/>
      <c r="G26" s="9"/>
    </row>
    <row r="27" spans="1:18" x14ac:dyDescent="0.3">
      <c r="A27" s="100" t="s">
        <v>103</v>
      </c>
      <c r="B27" s="100"/>
      <c r="C27" s="100"/>
      <c r="D27" s="100"/>
      <c r="E27" s="8"/>
      <c r="F27" s="8"/>
      <c r="G27" s="9"/>
    </row>
    <row r="28" spans="1:18" ht="21.75" x14ac:dyDescent="0.5">
      <c r="A28" s="101" t="s">
        <v>320</v>
      </c>
      <c r="B28" s="101"/>
      <c r="C28" s="101"/>
      <c r="D28" s="101"/>
      <c r="E28" s="101"/>
    </row>
    <row r="29" spans="1:18" ht="21.75" x14ac:dyDescent="0.5">
      <c r="A29" s="101" t="s">
        <v>322</v>
      </c>
      <c r="B29" s="101"/>
      <c r="C29" s="101"/>
      <c r="D29" s="101"/>
      <c r="E29" s="101"/>
    </row>
    <row r="30" spans="1:18" x14ac:dyDescent="0.3">
      <c r="A30" s="102" t="s">
        <v>13</v>
      </c>
      <c r="B30" s="102" t="s">
        <v>14</v>
      </c>
      <c r="C30" s="102" t="s">
        <v>15</v>
      </c>
      <c r="D30" s="103" t="s">
        <v>16</v>
      </c>
      <c r="E30" s="103" t="s">
        <v>17</v>
      </c>
      <c r="F30" s="103" t="s">
        <v>18</v>
      </c>
      <c r="G30" s="104">
        <v>2562</v>
      </c>
      <c r="H30" s="104"/>
      <c r="I30" s="104"/>
      <c r="J30" s="104">
        <v>2563</v>
      </c>
      <c r="K30" s="104"/>
      <c r="L30" s="104"/>
      <c r="M30" s="104"/>
      <c r="N30" s="104"/>
      <c r="O30" s="104"/>
      <c r="P30" s="104"/>
      <c r="Q30" s="104"/>
      <c r="R30" s="104"/>
    </row>
    <row r="31" spans="1:18" ht="24" x14ac:dyDescent="0.3">
      <c r="A31" s="102"/>
      <c r="B31" s="102"/>
      <c r="C31" s="102"/>
      <c r="D31" s="103"/>
      <c r="E31" s="103"/>
      <c r="F31" s="103"/>
      <c r="G31" s="11" t="s">
        <v>19</v>
      </c>
      <c r="H31" s="11" t="s">
        <v>20</v>
      </c>
      <c r="I31" s="11" t="s">
        <v>21</v>
      </c>
      <c r="J31" s="11" t="s">
        <v>22</v>
      </c>
      <c r="K31" s="11" t="s">
        <v>23</v>
      </c>
      <c r="L31" s="11" t="s">
        <v>24</v>
      </c>
      <c r="M31" s="11" t="s">
        <v>25</v>
      </c>
      <c r="N31" s="11" t="s">
        <v>26</v>
      </c>
      <c r="O31" s="11" t="s">
        <v>27</v>
      </c>
      <c r="P31" s="11" t="s">
        <v>28</v>
      </c>
      <c r="Q31" s="11" t="s">
        <v>29</v>
      </c>
      <c r="R31" s="11" t="s">
        <v>30</v>
      </c>
    </row>
    <row r="32" spans="1:18" ht="60.75" customHeight="1" x14ac:dyDescent="0.3">
      <c r="A32" s="5">
        <v>1</v>
      </c>
      <c r="B32" s="3" t="s">
        <v>107</v>
      </c>
      <c r="C32" s="3" t="s">
        <v>441</v>
      </c>
      <c r="D32" s="20">
        <v>10000</v>
      </c>
      <c r="E32" s="5"/>
      <c r="F32" s="6" t="s">
        <v>61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 spans="1:18" x14ac:dyDescent="0.3">
      <c r="A33" s="113" t="s">
        <v>67</v>
      </c>
      <c r="B33" s="114"/>
      <c r="C33" s="115"/>
      <c r="D33" s="33">
        <f>D32</f>
        <v>10000</v>
      </c>
      <c r="E33" s="116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8"/>
    </row>
    <row r="34" spans="1:18" x14ac:dyDescent="0.3">
      <c r="A34" s="91" t="s">
        <v>108</v>
      </c>
      <c r="B34" s="92"/>
      <c r="C34" s="93"/>
      <c r="D34" s="35">
        <f>D33</f>
        <v>10000</v>
      </c>
      <c r="E34" s="94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6"/>
    </row>
    <row r="35" spans="1:18" x14ac:dyDescent="0.3">
      <c r="A35" s="97" t="s">
        <v>109</v>
      </c>
      <c r="B35" s="98"/>
      <c r="C35" s="99"/>
      <c r="D35" s="35">
        <f>D34+D12</f>
        <v>50000</v>
      </c>
      <c r="E35" s="91" t="str">
        <f>BAHTTEXT(D35)</f>
        <v>ห้าหมื่นบาทถ้วน</v>
      </c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3"/>
    </row>
    <row r="50" spans="1:18" x14ac:dyDescent="0.3">
      <c r="A50" s="100" t="s">
        <v>103</v>
      </c>
      <c r="B50" s="100"/>
      <c r="C50" s="100"/>
      <c r="D50" s="100"/>
      <c r="E50" s="8"/>
      <c r="F50" s="8"/>
      <c r="G50" s="9"/>
    </row>
    <row r="51" spans="1:18" ht="21.75" x14ac:dyDescent="0.5">
      <c r="A51" s="101" t="s">
        <v>323</v>
      </c>
      <c r="B51" s="101"/>
      <c r="C51" s="101"/>
      <c r="D51" s="101"/>
      <c r="E51" s="101"/>
    </row>
    <row r="52" spans="1:18" ht="21.75" x14ac:dyDescent="0.5">
      <c r="A52" s="101" t="s">
        <v>324</v>
      </c>
      <c r="B52" s="101"/>
      <c r="C52" s="101"/>
      <c r="D52" s="101"/>
      <c r="E52" s="101"/>
    </row>
    <row r="53" spans="1:18" x14ac:dyDescent="0.3">
      <c r="A53" s="102" t="s">
        <v>13</v>
      </c>
      <c r="B53" s="102" t="s">
        <v>14</v>
      </c>
      <c r="C53" s="102" t="s">
        <v>15</v>
      </c>
      <c r="D53" s="103" t="s">
        <v>16</v>
      </c>
      <c r="E53" s="103" t="s">
        <v>17</v>
      </c>
      <c r="F53" s="103" t="s">
        <v>18</v>
      </c>
      <c r="G53" s="104">
        <v>2562</v>
      </c>
      <c r="H53" s="104"/>
      <c r="I53" s="104"/>
      <c r="J53" s="104">
        <v>2563</v>
      </c>
      <c r="K53" s="104"/>
      <c r="L53" s="104"/>
      <c r="M53" s="104"/>
      <c r="N53" s="104"/>
      <c r="O53" s="104"/>
      <c r="P53" s="104"/>
      <c r="Q53" s="104"/>
      <c r="R53" s="104"/>
    </row>
    <row r="54" spans="1:18" ht="24" x14ac:dyDescent="0.3">
      <c r="A54" s="102"/>
      <c r="B54" s="102"/>
      <c r="C54" s="102"/>
      <c r="D54" s="103"/>
      <c r="E54" s="103"/>
      <c r="F54" s="103"/>
      <c r="G54" s="11" t="s">
        <v>19</v>
      </c>
      <c r="H54" s="11" t="s">
        <v>20</v>
      </c>
      <c r="I54" s="11" t="s">
        <v>21</v>
      </c>
      <c r="J54" s="11" t="s">
        <v>22</v>
      </c>
      <c r="K54" s="11" t="s">
        <v>23</v>
      </c>
      <c r="L54" s="11" t="s">
        <v>24</v>
      </c>
      <c r="M54" s="11" t="s">
        <v>25</v>
      </c>
      <c r="N54" s="11" t="s">
        <v>26</v>
      </c>
      <c r="O54" s="11" t="s">
        <v>27</v>
      </c>
      <c r="P54" s="11" t="s">
        <v>28</v>
      </c>
      <c r="Q54" s="11" t="s">
        <v>29</v>
      </c>
      <c r="R54" s="11" t="s">
        <v>30</v>
      </c>
    </row>
    <row r="55" spans="1:18" ht="56.25" x14ac:dyDescent="0.3">
      <c r="A55" s="5">
        <v>1</v>
      </c>
      <c r="B55" s="3" t="s">
        <v>112</v>
      </c>
      <c r="C55" s="3" t="s">
        <v>327</v>
      </c>
      <c r="D55" s="20">
        <v>60000</v>
      </c>
      <c r="E55" s="5"/>
      <c r="F55" s="6" t="s">
        <v>61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</row>
    <row r="56" spans="1:18" x14ac:dyDescent="0.3">
      <c r="A56" s="113" t="s">
        <v>67</v>
      </c>
      <c r="B56" s="114"/>
      <c r="C56" s="115"/>
      <c r="D56" s="33">
        <f>D55</f>
        <v>60000</v>
      </c>
      <c r="E56" s="116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8"/>
    </row>
    <row r="57" spans="1:18" x14ac:dyDescent="0.3">
      <c r="A57" s="91" t="s">
        <v>113</v>
      </c>
      <c r="B57" s="92"/>
      <c r="C57" s="93"/>
      <c r="D57" s="35">
        <f>D56</f>
        <v>60000</v>
      </c>
      <c r="E57" s="94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6"/>
    </row>
    <row r="58" spans="1:18" x14ac:dyDescent="0.3">
      <c r="A58" s="97" t="s">
        <v>114</v>
      </c>
      <c r="B58" s="98"/>
      <c r="C58" s="99"/>
      <c r="D58" s="35">
        <f>D57+D41</f>
        <v>60000</v>
      </c>
      <c r="E58" s="91" t="str">
        <f>BAHTTEXT(D58)</f>
        <v>หกหมื่นบาทถ้วน</v>
      </c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3"/>
    </row>
  </sheetData>
  <mergeCells count="52">
    <mergeCell ref="A57:C57"/>
    <mergeCell ref="E57:R57"/>
    <mergeCell ref="A58:C58"/>
    <mergeCell ref="E58:R58"/>
    <mergeCell ref="E53:E54"/>
    <mergeCell ref="F53:F54"/>
    <mergeCell ref="G53:I53"/>
    <mergeCell ref="J53:R53"/>
    <mergeCell ref="A56:C56"/>
    <mergeCell ref="E56:R56"/>
    <mergeCell ref="A12:C12"/>
    <mergeCell ref="E12:R12"/>
    <mergeCell ref="A27:D27"/>
    <mergeCell ref="A28:E28"/>
    <mergeCell ref="A29:E29"/>
    <mergeCell ref="D30:D31"/>
    <mergeCell ref="E30:E31"/>
    <mergeCell ref="F30:F31"/>
    <mergeCell ref="A50:D50"/>
    <mergeCell ref="A51:E51"/>
    <mergeCell ref="A35:C35"/>
    <mergeCell ref="E35:R35"/>
    <mergeCell ref="G30:I30"/>
    <mergeCell ref="J30:R30"/>
    <mergeCell ref="A33:C33"/>
    <mergeCell ref="E33:R33"/>
    <mergeCell ref="A34:C34"/>
    <mergeCell ref="E34:R34"/>
    <mergeCell ref="A30:A31"/>
    <mergeCell ref="B30:B31"/>
    <mergeCell ref="C30:C31"/>
    <mergeCell ref="A52:E52"/>
    <mergeCell ref="A53:A54"/>
    <mergeCell ref="B53:B54"/>
    <mergeCell ref="C53:C54"/>
    <mergeCell ref="D53:D54"/>
    <mergeCell ref="G7:I7"/>
    <mergeCell ref="J7:R7"/>
    <mergeCell ref="A11:C11"/>
    <mergeCell ref="E11:R11"/>
    <mergeCell ref="A7:A8"/>
    <mergeCell ref="B7:B8"/>
    <mergeCell ref="C7:C8"/>
    <mergeCell ref="D7:D8"/>
    <mergeCell ref="E7:E8"/>
    <mergeCell ref="F7:F8"/>
    <mergeCell ref="A6:E6"/>
    <mergeCell ref="A1:R1"/>
    <mergeCell ref="A2:R2"/>
    <mergeCell ref="A3:R3"/>
    <mergeCell ref="A4:D4"/>
    <mergeCell ref="A5:E5"/>
  </mergeCells>
  <pageMargins left="0.59055118110236227" right="0.31496062992125984" top="0.78740157480314965" bottom="0.39370078740157483" header="0.31496062992125984" footer="0.31496062992125984"/>
  <pageSetup paperSize="9" orientation="landscape" horizontalDpi="4294967293" verticalDpi="0" r:id="rId1"/>
  <colBreaks count="1" manualBreakCount="1">
    <brk id="18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3"/>
  <sheetViews>
    <sheetView view="pageLayout" topLeftCell="A121" zoomScaleNormal="100" workbookViewId="0">
      <selection activeCell="A142" sqref="A142:XFD142"/>
    </sheetView>
  </sheetViews>
  <sheetFormatPr defaultRowHeight="18.75" x14ac:dyDescent="0.3"/>
  <cols>
    <col min="1" max="1" width="3.5" style="7" customWidth="1"/>
    <col min="2" max="2" width="26" style="7" customWidth="1"/>
    <col min="3" max="3" width="28.875" style="7" customWidth="1"/>
    <col min="4" max="4" width="12" style="7" customWidth="1"/>
    <col min="5" max="5" width="11.625" style="7" customWidth="1"/>
    <col min="6" max="6" width="9.75" style="7" customWidth="1"/>
    <col min="7" max="18" width="3.125" style="7" customWidth="1"/>
    <col min="19" max="16384" width="9" style="7"/>
  </cols>
  <sheetData>
    <row r="1" spans="1:18" x14ac:dyDescent="0.3">
      <c r="A1" s="105" t="s">
        <v>11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</row>
    <row r="2" spans="1:18" x14ac:dyDescent="0.3">
      <c r="A2" s="105" t="s">
        <v>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</row>
    <row r="3" spans="1:18" x14ac:dyDescent="0.3">
      <c r="A3" s="105" t="s">
        <v>1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</row>
    <row r="4" spans="1:18" x14ac:dyDescent="0.3">
      <c r="A4" s="8"/>
      <c r="B4" s="8"/>
      <c r="C4" s="8"/>
      <c r="D4" s="8"/>
      <c r="E4" s="8"/>
      <c r="F4" s="8"/>
      <c r="G4" s="9"/>
    </row>
    <row r="5" spans="1:18" x14ac:dyDescent="0.3">
      <c r="A5" s="100" t="s">
        <v>115</v>
      </c>
      <c r="B5" s="100"/>
      <c r="C5" s="100"/>
      <c r="D5" s="100"/>
      <c r="E5" s="8"/>
      <c r="F5" s="8"/>
      <c r="G5" s="9"/>
    </row>
    <row r="6" spans="1:18" ht="21.75" x14ac:dyDescent="0.5">
      <c r="A6" s="101" t="s">
        <v>328</v>
      </c>
      <c r="B6" s="101"/>
      <c r="C6" s="101"/>
      <c r="D6" s="101"/>
      <c r="E6" s="101"/>
    </row>
    <row r="7" spans="1:18" ht="21.75" x14ac:dyDescent="0.5">
      <c r="A7" s="101" t="s">
        <v>329</v>
      </c>
      <c r="B7" s="101"/>
      <c r="C7" s="101"/>
      <c r="D7" s="101"/>
      <c r="E7" s="101"/>
    </row>
    <row r="8" spans="1:18" ht="18" customHeight="1" x14ac:dyDescent="0.3">
      <c r="A8" s="102" t="s">
        <v>13</v>
      </c>
      <c r="B8" s="102" t="s">
        <v>14</v>
      </c>
      <c r="C8" s="102" t="s">
        <v>15</v>
      </c>
      <c r="D8" s="103" t="s">
        <v>16</v>
      </c>
      <c r="E8" s="103" t="s">
        <v>17</v>
      </c>
      <c r="F8" s="103" t="s">
        <v>18</v>
      </c>
      <c r="G8" s="104">
        <v>2562</v>
      </c>
      <c r="H8" s="104"/>
      <c r="I8" s="104"/>
      <c r="J8" s="104">
        <v>2563</v>
      </c>
      <c r="K8" s="104"/>
      <c r="L8" s="104"/>
      <c r="M8" s="104"/>
      <c r="N8" s="104"/>
      <c r="O8" s="104"/>
      <c r="P8" s="104"/>
      <c r="Q8" s="104"/>
      <c r="R8" s="104"/>
    </row>
    <row r="9" spans="1:18" ht="23.25" customHeight="1" x14ac:dyDescent="0.3">
      <c r="A9" s="102"/>
      <c r="B9" s="102"/>
      <c r="C9" s="102"/>
      <c r="D9" s="103"/>
      <c r="E9" s="103"/>
      <c r="F9" s="103"/>
      <c r="G9" s="11" t="s">
        <v>19</v>
      </c>
      <c r="H9" s="11" t="s">
        <v>20</v>
      </c>
      <c r="I9" s="11" t="s">
        <v>21</v>
      </c>
      <c r="J9" s="11" t="s">
        <v>22</v>
      </c>
      <c r="K9" s="11" t="s">
        <v>23</v>
      </c>
      <c r="L9" s="11" t="s">
        <v>24</v>
      </c>
      <c r="M9" s="11" t="s">
        <v>25</v>
      </c>
      <c r="N9" s="11" t="s">
        <v>26</v>
      </c>
      <c r="O9" s="11" t="s">
        <v>27</v>
      </c>
      <c r="P9" s="11" t="s">
        <v>28</v>
      </c>
      <c r="Q9" s="11" t="s">
        <v>29</v>
      </c>
      <c r="R9" s="11" t="s">
        <v>30</v>
      </c>
    </row>
    <row r="10" spans="1:18" ht="42.75" customHeight="1" x14ac:dyDescent="0.3">
      <c r="A10" s="2">
        <v>1</v>
      </c>
      <c r="B10" s="3" t="s">
        <v>116</v>
      </c>
      <c r="C10" s="3" t="s">
        <v>337</v>
      </c>
      <c r="D10" s="32">
        <v>45000</v>
      </c>
      <c r="E10" s="6" t="s">
        <v>65</v>
      </c>
      <c r="F10" s="6" t="s">
        <v>61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 ht="45" customHeight="1" x14ac:dyDescent="0.3">
      <c r="A11" s="2">
        <v>2</v>
      </c>
      <c r="B11" s="3" t="s">
        <v>117</v>
      </c>
      <c r="C11" s="3" t="s">
        <v>338</v>
      </c>
      <c r="D11" s="20">
        <v>30000</v>
      </c>
      <c r="E11" s="2" t="s">
        <v>341</v>
      </c>
      <c r="F11" s="6" t="s">
        <v>61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8" ht="57" customHeight="1" x14ac:dyDescent="0.3">
      <c r="A12" s="2">
        <v>3</v>
      </c>
      <c r="B12" s="3" t="s">
        <v>123</v>
      </c>
      <c r="C12" s="3" t="s">
        <v>339</v>
      </c>
      <c r="D12" s="20">
        <v>20000</v>
      </c>
      <c r="E12" s="40"/>
      <c r="F12" s="6" t="s">
        <v>61</v>
      </c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</row>
    <row r="13" spans="1:18" ht="57" customHeight="1" x14ac:dyDescent="0.3">
      <c r="A13" s="2">
        <v>4</v>
      </c>
      <c r="B13" s="3" t="s">
        <v>118</v>
      </c>
      <c r="C13" s="3" t="s">
        <v>340</v>
      </c>
      <c r="D13" s="20">
        <v>50000</v>
      </c>
      <c r="E13" s="5"/>
      <c r="F13" s="6" t="s">
        <v>61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 ht="27.75" customHeight="1" x14ac:dyDescent="0.3">
      <c r="A14" s="2">
        <v>5</v>
      </c>
      <c r="B14" s="3" t="s">
        <v>119</v>
      </c>
      <c r="C14" s="3" t="s">
        <v>342</v>
      </c>
      <c r="D14" s="20">
        <v>5000</v>
      </c>
      <c r="E14" s="5"/>
      <c r="F14" s="46" t="s">
        <v>442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 ht="26.25" customHeight="1" x14ac:dyDescent="0.3">
      <c r="A15" s="2">
        <v>6</v>
      </c>
      <c r="B15" s="3" t="s">
        <v>120</v>
      </c>
      <c r="C15" s="3" t="s">
        <v>343</v>
      </c>
      <c r="D15" s="20">
        <v>30000</v>
      </c>
      <c r="E15" s="5"/>
      <c r="F15" s="46" t="s">
        <v>442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18" ht="26.25" customHeight="1" x14ac:dyDescent="0.3">
      <c r="A16" s="2">
        <v>7</v>
      </c>
      <c r="B16" s="3" t="s">
        <v>121</v>
      </c>
      <c r="C16" s="3" t="s">
        <v>344</v>
      </c>
      <c r="D16" s="20">
        <v>5000</v>
      </c>
      <c r="E16" s="5"/>
      <c r="F16" s="46" t="s">
        <v>442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 x14ac:dyDescent="0.3">
      <c r="A17" s="113" t="s">
        <v>67</v>
      </c>
      <c r="B17" s="114"/>
      <c r="C17" s="115"/>
      <c r="D17" s="33">
        <f>D10+D11+D12+D13+D14+D15+D16</f>
        <v>185000</v>
      </c>
      <c r="E17" s="116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8"/>
    </row>
    <row r="18" spans="1:18" x14ac:dyDescent="0.3">
      <c r="A18" s="36"/>
      <c r="B18" s="36"/>
      <c r="C18" s="36"/>
      <c r="D18" s="37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21" spans="1:18" x14ac:dyDescent="0.3">
      <c r="A21" s="102" t="s">
        <v>13</v>
      </c>
      <c r="B21" s="102" t="s">
        <v>14</v>
      </c>
      <c r="C21" s="102" t="s">
        <v>15</v>
      </c>
      <c r="D21" s="103" t="s">
        <v>16</v>
      </c>
      <c r="E21" s="103" t="s">
        <v>17</v>
      </c>
      <c r="F21" s="103" t="s">
        <v>18</v>
      </c>
      <c r="G21" s="104">
        <v>2562</v>
      </c>
      <c r="H21" s="104"/>
      <c r="I21" s="104"/>
      <c r="J21" s="104">
        <v>2563</v>
      </c>
      <c r="K21" s="104"/>
      <c r="L21" s="104"/>
      <c r="M21" s="104"/>
      <c r="N21" s="104"/>
      <c r="O21" s="104"/>
      <c r="P21" s="104"/>
      <c r="Q21" s="104"/>
      <c r="R21" s="104"/>
    </row>
    <row r="22" spans="1:18" ht="24" x14ac:dyDescent="0.3">
      <c r="A22" s="102"/>
      <c r="B22" s="102"/>
      <c r="C22" s="102"/>
      <c r="D22" s="103"/>
      <c r="E22" s="103"/>
      <c r="F22" s="103"/>
      <c r="G22" s="11" t="s">
        <v>19</v>
      </c>
      <c r="H22" s="11" t="s">
        <v>20</v>
      </c>
      <c r="I22" s="11" t="s">
        <v>21</v>
      </c>
      <c r="J22" s="11" t="s">
        <v>22</v>
      </c>
      <c r="K22" s="11" t="s">
        <v>23</v>
      </c>
      <c r="L22" s="11" t="s">
        <v>24</v>
      </c>
      <c r="M22" s="11" t="s">
        <v>25</v>
      </c>
      <c r="N22" s="11" t="s">
        <v>26</v>
      </c>
      <c r="O22" s="11" t="s">
        <v>27</v>
      </c>
      <c r="P22" s="11" t="s">
        <v>28</v>
      </c>
      <c r="Q22" s="11" t="s">
        <v>29</v>
      </c>
      <c r="R22" s="11" t="s">
        <v>30</v>
      </c>
    </row>
    <row r="23" spans="1:18" ht="37.5" x14ac:dyDescent="0.3">
      <c r="A23" s="2">
        <v>8</v>
      </c>
      <c r="B23" s="3" t="s">
        <v>122</v>
      </c>
      <c r="C23" s="3" t="s">
        <v>443</v>
      </c>
      <c r="D23" s="20">
        <v>30000</v>
      </c>
      <c r="E23" s="5"/>
      <c r="F23" s="6" t="s">
        <v>61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18" x14ac:dyDescent="0.3">
      <c r="A24" s="113" t="s">
        <v>67</v>
      </c>
      <c r="B24" s="114"/>
      <c r="C24" s="115"/>
      <c r="D24" s="33">
        <f>D23</f>
        <v>30000</v>
      </c>
      <c r="E24" s="116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8"/>
    </row>
    <row r="25" spans="1:18" x14ac:dyDescent="0.3">
      <c r="A25" s="97" t="s">
        <v>124</v>
      </c>
      <c r="B25" s="98"/>
      <c r="C25" s="99"/>
      <c r="D25" s="35">
        <f>D24+D17</f>
        <v>215000</v>
      </c>
      <c r="E25" s="91" t="str">
        <f>BAHTTEXT(D25)</f>
        <v>สองแสนหนึ่งหมื่นห้าพันบาทถ้วน</v>
      </c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3"/>
    </row>
    <row r="44" spans="1:18" x14ac:dyDescent="0.3">
      <c r="A44" s="100" t="s">
        <v>115</v>
      </c>
      <c r="B44" s="100"/>
      <c r="C44" s="100"/>
      <c r="D44" s="100"/>
      <c r="E44" s="8"/>
      <c r="F44" s="8"/>
      <c r="G44" s="9"/>
    </row>
    <row r="45" spans="1:18" ht="21.75" x14ac:dyDescent="0.5">
      <c r="A45" s="101" t="s">
        <v>330</v>
      </c>
      <c r="B45" s="101"/>
      <c r="C45" s="101"/>
      <c r="D45" s="101"/>
      <c r="E45" s="101"/>
    </row>
    <row r="46" spans="1:18" ht="21.75" x14ac:dyDescent="0.5">
      <c r="A46" s="101" t="s">
        <v>324</v>
      </c>
      <c r="B46" s="101"/>
      <c r="C46" s="101"/>
      <c r="D46" s="101"/>
      <c r="E46" s="101"/>
    </row>
    <row r="47" spans="1:18" x14ac:dyDescent="0.3">
      <c r="A47" s="102" t="s">
        <v>13</v>
      </c>
      <c r="B47" s="102" t="s">
        <v>14</v>
      </c>
      <c r="C47" s="102" t="s">
        <v>15</v>
      </c>
      <c r="D47" s="103" t="s">
        <v>16</v>
      </c>
      <c r="E47" s="103" t="s">
        <v>17</v>
      </c>
      <c r="F47" s="103" t="s">
        <v>18</v>
      </c>
      <c r="G47" s="104">
        <v>2562</v>
      </c>
      <c r="H47" s="104"/>
      <c r="I47" s="104"/>
      <c r="J47" s="104">
        <v>2563</v>
      </c>
      <c r="K47" s="104"/>
      <c r="L47" s="104"/>
      <c r="M47" s="104"/>
      <c r="N47" s="104"/>
      <c r="O47" s="104"/>
      <c r="P47" s="104"/>
      <c r="Q47" s="104"/>
      <c r="R47" s="104"/>
    </row>
    <row r="48" spans="1:18" ht="24" x14ac:dyDescent="0.3">
      <c r="A48" s="102"/>
      <c r="B48" s="102"/>
      <c r="C48" s="102"/>
      <c r="D48" s="103"/>
      <c r="E48" s="103"/>
      <c r="F48" s="103"/>
      <c r="G48" s="11" t="s">
        <v>19</v>
      </c>
      <c r="H48" s="11" t="s">
        <v>20</v>
      </c>
      <c r="I48" s="11" t="s">
        <v>21</v>
      </c>
      <c r="J48" s="11" t="s">
        <v>22</v>
      </c>
      <c r="K48" s="11" t="s">
        <v>23</v>
      </c>
      <c r="L48" s="11" t="s">
        <v>24</v>
      </c>
      <c r="M48" s="11" t="s">
        <v>25</v>
      </c>
      <c r="N48" s="11" t="s">
        <v>26</v>
      </c>
      <c r="O48" s="11" t="s">
        <v>27</v>
      </c>
      <c r="P48" s="11" t="s">
        <v>28</v>
      </c>
      <c r="Q48" s="11" t="s">
        <v>29</v>
      </c>
      <c r="R48" s="11" t="s">
        <v>30</v>
      </c>
    </row>
    <row r="49" spans="1:18" ht="60.75" customHeight="1" x14ac:dyDescent="0.3">
      <c r="A49" s="2">
        <v>1</v>
      </c>
      <c r="B49" s="3" t="s">
        <v>125</v>
      </c>
      <c r="C49" s="3" t="s">
        <v>345</v>
      </c>
      <c r="D49" s="20">
        <v>50000</v>
      </c>
      <c r="E49" s="2" t="s">
        <v>65</v>
      </c>
      <c r="F49" s="6" t="s">
        <v>61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</row>
    <row r="50" spans="1:18" ht="38.25" customHeight="1" x14ac:dyDescent="0.3">
      <c r="A50" s="2">
        <v>2</v>
      </c>
      <c r="B50" s="3" t="s">
        <v>126</v>
      </c>
      <c r="C50" s="3" t="s">
        <v>346</v>
      </c>
      <c r="D50" s="20">
        <v>30000</v>
      </c>
      <c r="E50" s="5"/>
      <c r="F50" s="6" t="s">
        <v>61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</row>
    <row r="51" spans="1:18" ht="41.25" customHeight="1" x14ac:dyDescent="0.3">
      <c r="A51" s="2">
        <v>3</v>
      </c>
      <c r="B51" s="3" t="s">
        <v>127</v>
      </c>
      <c r="C51" s="3" t="s">
        <v>347</v>
      </c>
      <c r="D51" s="20">
        <v>10000</v>
      </c>
      <c r="E51" s="5"/>
      <c r="F51" s="6" t="s">
        <v>61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</row>
    <row r="52" spans="1:18" ht="39" customHeight="1" x14ac:dyDescent="0.3">
      <c r="A52" s="2">
        <v>4</v>
      </c>
      <c r="B52" s="3" t="s">
        <v>128</v>
      </c>
      <c r="C52" s="3" t="s">
        <v>348</v>
      </c>
      <c r="D52" s="20">
        <v>120000</v>
      </c>
      <c r="E52" s="5"/>
      <c r="F52" s="6" t="s">
        <v>61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</row>
    <row r="53" spans="1:18" ht="41.25" customHeight="1" x14ac:dyDescent="0.3">
      <c r="A53" s="2">
        <v>5</v>
      </c>
      <c r="B53" s="3" t="s">
        <v>129</v>
      </c>
      <c r="C53" s="3" t="s">
        <v>349</v>
      </c>
      <c r="D53" s="20">
        <v>30000</v>
      </c>
      <c r="E53" s="5"/>
      <c r="F53" s="6" t="s">
        <v>61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</row>
    <row r="54" spans="1:18" ht="74.25" customHeight="1" x14ac:dyDescent="0.3">
      <c r="A54" s="2">
        <v>6</v>
      </c>
      <c r="B54" s="3" t="s">
        <v>130</v>
      </c>
      <c r="C54" s="3" t="s">
        <v>352</v>
      </c>
      <c r="D54" s="20">
        <v>20000</v>
      </c>
      <c r="E54" s="2" t="s">
        <v>350</v>
      </c>
      <c r="F54" s="6" t="s">
        <v>61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</row>
    <row r="55" spans="1:18" ht="78.75" customHeight="1" x14ac:dyDescent="0.3">
      <c r="A55" s="2">
        <v>7</v>
      </c>
      <c r="B55" s="3" t="s">
        <v>131</v>
      </c>
      <c r="C55" s="3" t="s">
        <v>353</v>
      </c>
      <c r="D55" s="20">
        <v>20000</v>
      </c>
      <c r="E55" s="2" t="s">
        <v>351</v>
      </c>
      <c r="F55" s="6" t="s">
        <v>61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</row>
    <row r="56" spans="1:18" x14ac:dyDescent="0.3">
      <c r="A56" s="113" t="s">
        <v>67</v>
      </c>
      <c r="B56" s="114"/>
      <c r="C56" s="115"/>
      <c r="D56" s="33">
        <f>D49+D50+D51+D52+D53+D54+D55</f>
        <v>280000</v>
      </c>
      <c r="E56" s="116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8"/>
    </row>
    <row r="57" spans="1:18" x14ac:dyDescent="0.3">
      <c r="A57" s="101"/>
      <c r="B57" s="101"/>
      <c r="C57" s="101"/>
      <c r="D57" s="101"/>
      <c r="E57" s="101"/>
    </row>
    <row r="58" spans="1:18" x14ac:dyDescent="0.3">
      <c r="A58" s="101"/>
      <c r="B58" s="101"/>
      <c r="C58" s="101"/>
      <c r="D58" s="101"/>
      <c r="E58" s="101"/>
    </row>
    <row r="59" spans="1:18" x14ac:dyDescent="0.3">
      <c r="A59" s="102" t="s">
        <v>13</v>
      </c>
      <c r="B59" s="102" t="s">
        <v>14</v>
      </c>
      <c r="C59" s="102" t="s">
        <v>15</v>
      </c>
      <c r="D59" s="103" t="s">
        <v>16</v>
      </c>
      <c r="E59" s="103" t="s">
        <v>17</v>
      </c>
      <c r="F59" s="103" t="s">
        <v>18</v>
      </c>
      <c r="G59" s="104">
        <v>2562</v>
      </c>
      <c r="H59" s="104"/>
      <c r="I59" s="104"/>
      <c r="J59" s="104">
        <v>2563</v>
      </c>
      <c r="K59" s="104"/>
      <c r="L59" s="104"/>
      <c r="M59" s="104"/>
      <c r="N59" s="104"/>
      <c r="O59" s="104"/>
      <c r="P59" s="104"/>
      <c r="Q59" s="104"/>
      <c r="R59" s="104"/>
    </row>
    <row r="60" spans="1:18" ht="24" x14ac:dyDescent="0.3">
      <c r="A60" s="102"/>
      <c r="B60" s="102"/>
      <c r="C60" s="102"/>
      <c r="D60" s="103"/>
      <c r="E60" s="103"/>
      <c r="F60" s="103"/>
      <c r="G60" s="11" t="s">
        <v>19</v>
      </c>
      <c r="H60" s="11" t="s">
        <v>20</v>
      </c>
      <c r="I60" s="11" t="s">
        <v>21</v>
      </c>
      <c r="J60" s="11" t="s">
        <v>22</v>
      </c>
      <c r="K60" s="11" t="s">
        <v>23</v>
      </c>
      <c r="L60" s="11" t="s">
        <v>24</v>
      </c>
      <c r="M60" s="11" t="s">
        <v>25</v>
      </c>
      <c r="N60" s="11" t="s">
        <v>26</v>
      </c>
      <c r="O60" s="11" t="s">
        <v>27</v>
      </c>
      <c r="P60" s="11" t="s">
        <v>28</v>
      </c>
      <c r="Q60" s="11" t="s">
        <v>29</v>
      </c>
      <c r="R60" s="11" t="s">
        <v>30</v>
      </c>
    </row>
    <row r="61" spans="1:18" ht="78" customHeight="1" x14ac:dyDescent="0.3">
      <c r="A61" s="2">
        <v>8</v>
      </c>
      <c r="B61" s="3" t="s">
        <v>132</v>
      </c>
      <c r="C61" s="3" t="s">
        <v>354</v>
      </c>
      <c r="D61" s="20">
        <v>20000</v>
      </c>
      <c r="E61" s="2" t="s">
        <v>358</v>
      </c>
      <c r="F61" s="6" t="s">
        <v>61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</row>
    <row r="62" spans="1:18" ht="76.5" customHeight="1" x14ac:dyDescent="0.3">
      <c r="A62" s="2">
        <v>9</v>
      </c>
      <c r="B62" s="3" t="s">
        <v>133</v>
      </c>
      <c r="C62" s="3" t="s">
        <v>355</v>
      </c>
      <c r="D62" s="20">
        <v>20000</v>
      </c>
      <c r="E62" s="2" t="s">
        <v>359</v>
      </c>
      <c r="F62" s="6" t="s">
        <v>61</v>
      </c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18" ht="76.5" customHeight="1" x14ac:dyDescent="0.3">
      <c r="A63" s="2">
        <v>10</v>
      </c>
      <c r="B63" s="3" t="s">
        <v>134</v>
      </c>
      <c r="C63" s="3" t="s">
        <v>355</v>
      </c>
      <c r="D63" s="20">
        <v>20000</v>
      </c>
      <c r="E63" s="2" t="s">
        <v>367</v>
      </c>
      <c r="F63" s="6" t="s">
        <v>61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1:18" ht="78" customHeight="1" x14ac:dyDescent="0.3">
      <c r="A64" s="2">
        <v>11</v>
      </c>
      <c r="B64" s="3" t="s">
        <v>135</v>
      </c>
      <c r="C64" s="3" t="s">
        <v>356</v>
      </c>
      <c r="D64" s="20">
        <v>20000</v>
      </c>
      <c r="E64" s="2" t="s">
        <v>360</v>
      </c>
      <c r="F64" s="6" t="s">
        <v>61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spans="1:18" ht="75" customHeight="1" x14ac:dyDescent="0.3">
      <c r="A65" s="2">
        <v>12</v>
      </c>
      <c r="B65" s="3" t="s">
        <v>136</v>
      </c>
      <c r="C65" s="3" t="s">
        <v>357</v>
      </c>
      <c r="D65" s="20">
        <v>20000</v>
      </c>
      <c r="E65" s="2" t="s">
        <v>55</v>
      </c>
      <c r="F65" s="6" t="s">
        <v>61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</row>
    <row r="66" spans="1:18" x14ac:dyDescent="0.3">
      <c r="A66" s="113" t="s">
        <v>67</v>
      </c>
      <c r="B66" s="114"/>
      <c r="C66" s="115"/>
      <c r="D66" s="33">
        <f>D61+D62+D63+D64+D65</f>
        <v>100000</v>
      </c>
      <c r="E66" s="116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8"/>
    </row>
    <row r="67" spans="1:18" x14ac:dyDescent="0.3">
      <c r="A67" s="36"/>
      <c r="B67" s="36"/>
      <c r="C67" s="36"/>
      <c r="D67" s="37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x14ac:dyDescent="0.3">
      <c r="A68" s="21"/>
      <c r="B68" s="21"/>
      <c r="C68" s="21"/>
      <c r="D68" s="21"/>
      <c r="E68" s="8"/>
      <c r="F68" s="8"/>
      <c r="G68" s="9"/>
    </row>
    <row r="69" spans="1:18" ht="21.75" customHeight="1" x14ac:dyDescent="0.3">
      <c r="A69" s="101"/>
      <c r="B69" s="101"/>
      <c r="C69" s="101"/>
      <c r="D69" s="101"/>
      <c r="E69" s="101"/>
    </row>
    <row r="70" spans="1:18" x14ac:dyDescent="0.3">
      <c r="A70" s="102" t="s">
        <v>13</v>
      </c>
      <c r="B70" s="102" t="s">
        <v>14</v>
      </c>
      <c r="C70" s="102" t="s">
        <v>15</v>
      </c>
      <c r="D70" s="103" t="s">
        <v>16</v>
      </c>
      <c r="E70" s="103" t="s">
        <v>17</v>
      </c>
      <c r="F70" s="103" t="s">
        <v>18</v>
      </c>
      <c r="G70" s="104">
        <v>2562</v>
      </c>
      <c r="H70" s="104"/>
      <c r="I70" s="104"/>
      <c r="J70" s="104">
        <v>2563</v>
      </c>
      <c r="K70" s="104"/>
      <c r="L70" s="104"/>
      <c r="M70" s="104"/>
      <c r="N70" s="104"/>
      <c r="O70" s="104"/>
      <c r="P70" s="104"/>
      <c r="Q70" s="104"/>
      <c r="R70" s="104"/>
    </row>
    <row r="71" spans="1:18" ht="24" x14ac:dyDescent="0.3">
      <c r="A71" s="102"/>
      <c r="B71" s="102"/>
      <c r="C71" s="102"/>
      <c r="D71" s="103"/>
      <c r="E71" s="103"/>
      <c r="F71" s="103"/>
      <c r="G71" s="11" t="s">
        <v>19</v>
      </c>
      <c r="H71" s="11" t="s">
        <v>20</v>
      </c>
      <c r="I71" s="11" t="s">
        <v>21</v>
      </c>
      <c r="J71" s="11" t="s">
        <v>22</v>
      </c>
      <c r="K71" s="11" t="s">
        <v>23</v>
      </c>
      <c r="L71" s="11" t="s">
        <v>24</v>
      </c>
      <c r="M71" s="11" t="s">
        <v>25</v>
      </c>
      <c r="N71" s="11" t="s">
        <v>26</v>
      </c>
      <c r="O71" s="11" t="s">
        <v>27</v>
      </c>
      <c r="P71" s="11" t="s">
        <v>28</v>
      </c>
      <c r="Q71" s="11" t="s">
        <v>29</v>
      </c>
      <c r="R71" s="11" t="s">
        <v>30</v>
      </c>
    </row>
    <row r="72" spans="1:18" ht="77.25" customHeight="1" x14ac:dyDescent="0.3">
      <c r="A72" s="2">
        <v>13</v>
      </c>
      <c r="B72" s="3" t="s">
        <v>137</v>
      </c>
      <c r="C72" s="3" t="s">
        <v>361</v>
      </c>
      <c r="D72" s="20">
        <v>20000</v>
      </c>
      <c r="E72" s="2" t="s">
        <v>37</v>
      </c>
      <c r="F72" s="6" t="s">
        <v>61</v>
      </c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</row>
    <row r="73" spans="1:18" ht="78.75" customHeight="1" x14ac:dyDescent="0.3">
      <c r="A73" s="2">
        <v>14</v>
      </c>
      <c r="B73" s="3" t="s">
        <v>138</v>
      </c>
      <c r="C73" s="3" t="s">
        <v>362</v>
      </c>
      <c r="D73" s="20">
        <v>20000</v>
      </c>
      <c r="E73" s="2" t="s">
        <v>42</v>
      </c>
      <c r="F73" s="6" t="s">
        <v>61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</row>
    <row r="74" spans="1:18" ht="77.25" customHeight="1" x14ac:dyDescent="0.3">
      <c r="A74" s="2">
        <v>15</v>
      </c>
      <c r="B74" s="3" t="s">
        <v>139</v>
      </c>
      <c r="C74" s="3" t="s">
        <v>363</v>
      </c>
      <c r="D74" s="20">
        <v>20000</v>
      </c>
      <c r="E74" s="2" t="s">
        <v>40</v>
      </c>
      <c r="F74" s="6" t="s">
        <v>61</v>
      </c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</row>
    <row r="75" spans="1:18" ht="77.25" customHeight="1" x14ac:dyDescent="0.3">
      <c r="A75" s="2">
        <v>16</v>
      </c>
      <c r="B75" s="3" t="s">
        <v>140</v>
      </c>
      <c r="C75" s="3" t="s">
        <v>364</v>
      </c>
      <c r="D75" s="20">
        <v>20000</v>
      </c>
      <c r="E75" s="2" t="s">
        <v>44</v>
      </c>
      <c r="F75" s="6" t="s">
        <v>61</v>
      </c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18" ht="75" customHeight="1" x14ac:dyDescent="0.3">
      <c r="A76" s="2">
        <v>17</v>
      </c>
      <c r="B76" s="3" t="s">
        <v>141</v>
      </c>
      <c r="C76" s="3" t="s">
        <v>365</v>
      </c>
      <c r="D76" s="20">
        <v>20000</v>
      </c>
      <c r="E76" s="2" t="s">
        <v>38</v>
      </c>
      <c r="F76" s="6" t="s">
        <v>61</v>
      </c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18" x14ac:dyDescent="0.3">
      <c r="A77" s="113" t="s">
        <v>67</v>
      </c>
      <c r="B77" s="114"/>
      <c r="C77" s="115"/>
      <c r="D77" s="33">
        <f>D72+D73+D74+D75+D76</f>
        <v>100000</v>
      </c>
      <c r="E77" s="116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8"/>
    </row>
    <row r="78" spans="1:18" x14ac:dyDescent="0.3">
      <c r="A78" s="36"/>
      <c r="B78" s="36"/>
      <c r="C78" s="36"/>
      <c r="D78" s="37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x14ac:dyDescent="0.3">
      <c r="A79" s="21"/>
      <c r="B79" s="21"/>
      <c r="C79" s="21"/>
      <c r="D79" s="21"/>
      <c r="E79" s="8"/>
      <c r="F79" s="8"/>
      <c r="G79" s="9"/>
    </row>
    <row r="80" spans="1:18" x14ac:dyDescent="0.3">
      <c r="A80" s="101"/>
      <c r="B80" s="101"/>
      <c r="C80" s="101"/>
      <c r="D80" s="101"/>
      <c r="E80" s="101"/>
    </row>
    <row r="81" spans="1:18" x14ac:dyDescent="0.3">
      <c r="A81" s="102" t="s">
        <v>13</v>
      </c>
      <c r="B81" s="102" t="s">
        <v>14</v>
      </c>
      <c r="C81" s="102" t="s">
        <v>15</v>
      </c>
      <c r="D81" s="103" t="s">
        <v>16</v>
      </c>
      <c r="E81" s="103" t="s">
        <v>17</v>
      </c>
      <c r="F81" s="103" t="s">
        <v>18</v>
      </c>
      <c r="G81" s="104">
        <v>2562</v>
      </c>
      <c r="H81" s="104"/>
      <c r="I81" s="104"/>
      <c r="J81" s="104">
        <v>2563</v>
      </c>
      <c r="K81" s="104"/>
      <c r="L81" s="104"/>
      <c r="M81" s="104"/>
      <c r="N81" s="104"/>
      <c r="O81" s="104"/>
      <c r="P81" s="104"/>
      <c r="Q81" s="104"/>
      <c r="R81" s="104"/>
    </row>
    <row r="82" spans="1:18" ht="24" x14ac:dyDescent="0.3">
      <c r="A82" s="102"/>
      <c r="B82" s="102"/>
      <c r="C82" s="102"/>
      <c r="D82" s="103"/>
      <c r="E82" s="103"/>
      <c r="F82" s="103"/>
      <c r="G82" s="11" t="s">
        <v>19</v>
      </c>
      <c r="H82" s="11" t="s">
        <v>20</v>
      </c>
      <c r="I82" s="11" t="s">
        <v>21</v>
      </c>
      <c r="J82" s="11" t="s">
        <v>22</v>
      </c>
      <c r="K82" s="11" t="s">
        <v>23</v>
      </c>
      <c r="L82" s="11" t="s">
        <v>24</v>
      </c>
      <c r="M82" s="11" t="s">
        <v>25</v>
      </c>
      <c r="N82" s="11" t="s">
        <v>26</v>
      </c>
      <c r="O82" s="11" t="s">
        <v>27</v>
      </c>
      <c r="P82" s="11" t="s">
        <v>28</v>
      </c>
      <c r="Q82" s="11" t="s">
        <v>29</v>
      </c>
      <c r="R82" s="11" t="s">
        <v>30</v>
      </c>
    </row>
    <row r="83" spans="1:18" ht="93.75" x14ac:dyDescent="0.3">
      <c r="A83" s="5">
        <v>18</v>
      </c>
      <c r="B83" s="3" t="s">
        <v>142</v>
      </c>
      <c r="C83" s="3" t="s">
        <v>366</v>
      </c>
      <c r="D83" s="20">
        <v>20000</v>
      </c>
      <c r="E83" s="2" t="s">
        <v>53</v>
      </c>
      <c r="F83" s="6" t="s">
        <v>61</v>
      </c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spans="1:18" x14ac:dyDescent="0.3">
      <c r="A84" s="113" t="s">
        <v>67</v>
      </c>
      <c r="B84" s="114"/>
      <c r="C84" s="115"/>
      <c r="D84" s="33">
        <f>D83</f>
        <v>20000</v>
      </c>
      <c r="E84" s="116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18"/>
    </row>
    <row r="85" spans="1:18" x14ac:dyDescent="0.3">
      <c r="A85" s="91" t="s">
        <v>143</v>
      </c>
      <c r="B85" s="92"/>
      <c r="C85" s="93"/>
      <c r="D85" s="35">
        <f>D84+D77+D66+D56</f>
        <v>500000</v>
      </c>
      <c r="E85" s="94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6"/>
    </row>
    <row r="86" spans="1:18" x14ac:dyDescent="0.3">
      <c r="A86" s="97" t="s">
        <v>144</v>
      </c>
      <c r="B86" s="98"/>
      <c r="C86" s="99"/>
      <c r="D86" s="35">
        <f>D85</f>
        <v>500000</v>
      </c>
      <c r="E86" s="91" t="str">
        <f>BAHTTEXT(D86)</f>
        <v>ห้าแสนบาทถ้วน</v>
      </c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3"/>
    </row>
    <row r="101" spans="1:18" x14ac:dyDescent="0.3">
      <c r="A101" s="100" t="s">
        <v>115</v>
      </c>
      <c r="B101" s="100"/>
      <c r="C101" s="100"/>
      <c r="D101" s="100"/>
      <c r="E101" s="8"/>
      <c r="F101" s="8"/>
      <c r="G101" s="9"/>
    </row>
    <row r="102" spans="1:18" ht="21.75" x14ac:dyDescent="0.5">
      <c r="A102" s="101" t="s">
        <v>331</v>
      </c>
      <c r="B102" s="101"/>
      <c r="C102" s="101"/>
      <c r="D102" s="101"/>
      <c r="E102" s="101"/>
    </row>
    <row r="103" spans="1:18" ht="21.75" x14ac:dyDescent="0.5">
      <c r="A103" s="101" t="s">
        <v>332</v>
      </c>
      <c r="B103" s="101"/>
      <c r="C103" s="101"/>
      <c r="D103" s="101"/>
      <c r="E103" s="101"/>
    </row>
    <row r="104" spans="1:18" x14ac:dyDescent="0.3">
      <c r="A104" s="102" t="s">
        <v>13</v>
      </c>
      <c r="B104" s="102" t="s">
        <v>14</v>
      </c>
      <c r="C104" s="102" t="s">
        <v>15</v>
      </c>
      <c r="D104" s="103" t="s">
        <v>16</v>
      </c>
      <c r="E104" s="103" t="s">
        <v>17</v>
      </c>
      <c r="F104" s="103" t="s">
        <v>18</v>
      </c>
      <c r="G104" s="104">
        <v>2562</v>
      </c>
      <c r="H104" s="104"/>
      <c r="I104" s="104"/>
      <c r="J104" s="104">
        <v>2563</v>
      </c>
      <c r="K104" s="104"/>
      <c r="L104" s="104"/>
      <c r="M104" s="104"/>
      <c r="N104" s="104"/>
      <c r="O104" s="104"/>
      <c r="P104" s="104"/>
      <c r="Q104" s="104"/>
      <c r="R104" s="104"/>
    </row>
    <row r="105" spans="1:18" ht="24" x14ac:dyDescent="0.3">
      <c r="A105" s="102"/>
      <c r="B105" s="102"/>
      <c r="C105" s="102"/>
      <c r="D105" s="103"/>
      <c r="E105" s="103"/>
      <c r="F105" s="103"/>
      <c r="G105" s="11" t="s">
        <v>19</v>
      </c>
      <c r="H105" s="11" t="s">
        <v>20</v>
      </c>
      <c r="I105" s="11" t="s">
        <v>21</v>
      </c>
      <c r="J105" s="11" t="s">
        <v>22</v>
      </c>
      <c r="K105" s="11" t="s">
        <v>23</v>
      </c>
      <c r="L105" s="11" t="s">
        <v>24</v>
      </c>
      <c r="M105" s="11" t="s">
        <v>25</v>
      </c>
      <c r="N105" s="11" t="s">
        <v>26</v>
      </c>
      <c r="O105" s="11" t="s">
        <v>27</v>
      </c>
      <c r="P105" s="11" t="s">
        <v>28</v>
      </c>
      <c r="Q105" s="11" t="s">
        <v>29</v>
      </c>
      <c r="R105" s="11" t="s">
        <v>30</v>
      </c>
    </row>
    <row r="106" spans="1:18" ht="57.75" customHeight="1" x14ac:dyDescent="0.3">
      <c r="A106" s="2">
        <v>1</v>
      </c>
      <c r="B106" s="3" t="s">
        <v>146</v>
      </c>
      <c r="C106" s="3" t="s">
        <v>368</v>
      </c>
      <c r="D106" s="20">
        <v>20000</v>
      </c>
      <c r="E106" s="5"/>
      <c r="F106" s="6" t="s">
        <v>61</v>
      </c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</row>
    <row r="107" spans="1:18" ht="40.5" customHeight="1" x14ac:dyDescent="0.3">
      <c r="A107" s="23">
        <v>2</v>
      </c>
      <c r="B107" s="3" t="s">
        <v>147</v>
      </c>
      <c r="C107" s="3" t="s">
        <v>369</v>
      </c>
      <c r="D107" s="20">
        <v>20000</v>
      </c>
      <c r="E107" s="5"/>
      <c r="F107" s="6" t="s">
        <v>61</v>
      </c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</row>
    <row r="108" spans="1:18" x14ac:dyDescent="0.3">
      <c r="A108" s="113" t="s">
        <v>67</v>
      </c>
      <c r="B108" s="114"/>
      <c r="C108" s="115"/>
      <c r="D108" s="33">
        <f>D106+D107</f>
        <v>40000</v>
      </c>
      <c r="E108" s="116"/>
      <c r="F108" s="117"/>
      <c r="G108" s="117"/>
      <c r="H108" s="117"/>
      <c r="I108" s="117"/>
      <c r="J108" s="117"/>
      <c r="K108" s="117"/>
      <c r="L108" s="117"/>
      <c r="M108" s="117"/>
      <c r="N108" s="117"/>
      <c r="O108" s="117"/>
      <c r="P108" s="117"/>
      <c r="Q108" s="117"/>
      <c r="R108" s="118"/>
    </row>
    <row r="109" spans="1:18" x14ac:dyDescent="0.3">
      <c r="A109" s="97" t="s">
        <v>148</v>
      </c>
      <c r="B109" s="98"/>
      <c r="C109" s="99"/>
      <c r="D109" s="35">
        <f>D106+D107</f>
        <v>40000</v>
      </c>
      <c r="E109" s="94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6"/>
    </row>
    <row r="110" spans="1:18" x14ac:dyDescent="0.3">
      <c r="A110" s="97" t="s">
        <v>149</v>
      </c>
      <c r="B110" s="98"/>
      <c r="C110" s="99"/>
      <c r="D110" s="35">
        <f>D109</f>
        <v>40000</v>
      </c>
      <c r="E110" s="91" t="str">
        <f>BAHTTEXT(D110)</f>
        <v>สี่หมื่นบาทถ้วน</v>
      </c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3"/>
    </row>
    <row r="124" spans="1:18" x14ac:dyDescent="0.3">
      <c r="A124" s="100" t="s">
        <v>115</v>
      </c>
      <c r="B124" s="100"/>
      <c r="C124" s="100"/>
      <c r="D124" s="100"/>
      <c r="E124" s="8"/>
      <c r="F124" s="8"/>
      <c r="G124" s="9"/>
    </row>
    <row r="125" spans="1:18" ht="21.75" x14ac:dyDescent="0.5">
      <c r="A125" s="101" t="s">
        <v>333</v>
      </c>
      <c r="B125" s="101"/>
      <c r="C125" s="101"/>
      <c r="D125" s="101"/>
      <c r="E125" s="101"/>
    </row>
    <row r="126" spans="1:18" ht="21.75" x14ac:dyDescent="0.5">
      <c r="A126" s="101" t="s">
        <v>334</v>
      </c>
      <c r="B126" s="101"/>
      <c r="C126" s="101"/>
      <c r="D126" s="101"/>
      <c r="E126" s="101"/>
    </row>
    <row r="127" spans="1:18" x14ac:dyDescent="0.3">
      <c r="A127" s="102" t="s">
        <v>13</v>
      </c>
      <c r="B127" s="102" t="s">
        <v>14</v>
      </c>
      <c r="C127" s="102" t="s">
        <v>15</v>
      </c>
      <c r="D127" s="103" t="s">
        <v>16</v>
      </c>
      <c r="E127" s="103" t="s">
        <v>17</v>
      </c>
      <c r="F127" s="103" t="s">
        <v>18</v>
      </c>
      <c r="G127" s="104">
        <v>2562</v>
      </c>
      <c r="H127" s="104"/>
      <c r="I127" s="104"/>
      <c r="J127" s="104">
        <v>2563</v>
      </c>
      <c r="K127" s="104"/>
      <c r="L127" s="104"/>
      <c r="M127" s="104"/>
      <c r="N127" s="104"/>
      <c r="O127" s="104"/>
      <c r="P127" s="104"/>
      <c r="Q127" s="104"/>
      <c r="R127" s="104"/>
    </row>
    <row r="128" spans="1:18" ht="24" x14ac:dyDescent="0.3">
      <c r="A128" s="102"/>
      <c r="B128" s="102"/>
      <c r="C128" s="102"/>
      <c r="D128" s="103"/>
      <c r="E128" s="103"/>
      <c r="F128" s="103"/>
      <c r="G128" s="11" t="s">
        <v>19</v>
      </c>
      <c r="H128" s="11" t="s">
        <v>20</v>
      </c>
      <c r="I128" s="11" t="s">
        <v>21</v>
      </c>
      <c r="J128" s="11" t="s">
        <v>22</v>
      </c>
      <c r="K128" s="11" t="s">
        <v>23</v>
      </c>
      <c r="L128" s="11" t="s">
        <v>24</v>
      </c>
      <c r="M128" s="11" t="s">
        <v>25</v>
      </c>
      <c r="N128" s="11" t="s">
        <v>26</v>
      </c>
      <c r="O128" s="11" t="s">
        <v>27</v>
      </c>
      <c r="P128" s="11" t="s">
        <v>28</v>
      </c>
      <c r="Q128" s="11" t="s">
        <v>29</v>
      </c>
      <c r="R128" s="11" t="s">
        <v>30</v>
      </c>
    </row>
    <row r="129" spans="1:18" ht="40.5" customHeight="1" x14ac:dyDescent="0.3">
      <c r="A129" s="2">
        <v>1</v>
      </c>
      <c r="B129" s="3" t="s">
        <v>150</v>
      </c>
      <c r="C129" s="3" t="s">
        <v>370</v>
      </c>
      <c r="D129" s="20">
        <v>400000</v>
      </c>
      <c r="E129" s="5"/>
      <c r="F129" s="6" t="s">
        <v>61</v>
      </c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</row>
    <row r="130" spans="1:18" ht="44.25" customHeight="1" x14ac:dyDescent="0.3">
      <c r="A130" s="23">
        <v>2</v>
      </c>
      <c r="B130" s="3" t="s">
        <v>151</v>
      </c>
      <c r="C130" s="3" t="s">
        <v>371</v>
      </c>
      <c r="D130" s="20">
        <v>20000</v>
      </c>
      <c r="E130" s="5"/>
      <c r="F130" s="6" t="s">
        <v>61</v>
      </c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</row>
    <row r="131" spans="1:18" ht="60" customHeight="1" x14ac:dyDescent="0.3">
      <c r="A131" s="2">
        <v>3</v>
      </c>
      <c r="B131" s="3" t="s">
        <v>152</v>
      </c>
      <c r="C131" s="3" t="s">
        <v>372</v>
      </c>
      <c r="D131" s="20">
        <v>30000</v>
      </c>
      <c r="E131" s="5"/>
      <c r="F131" s="6" t="s">
        <v>61</v>
      </c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</row>
    <row r="132" spans="1:18" ht="81" customHeight="1" x14ac:dyDescent="0.3">
      <c r="A132" s="23">
        <v>4</v>
      </c>
      <c r="B132" s="3" t="s">
        <v>153</v>
      </c>
      <c r="C132" s="3" t="s">
        <v>373</v>
      </c>
      <c r="D132" s="20">
        <v>30000</v>
      </c>
      <c r="E132" s="5"/>
      <c r="F132" s="6" t="s">
        <v>61</v>
      </c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</row>
    <row r="133" spans="1:18" x14ac:dyDescent="0.3">
      <c r="A133" s="113" t="s">
        <v>67</v>
      </c>
      <c r="B133" s="114"/>
      <c r="C133" s="115"/>
      <c r="D133" s="33">
        <f>D129+D130+D131+D132</f>
        <v>480000</v>
      </c>
      <c r="E133" s="116"/>
      <c r="F133" s="117"/>
      <c r="G133" s="117"/>
      <c r="H133" s="117"/>
      <c r="I133" s="117"/>
      <c r="J133" s="117"/>
      <c r="K133" s="117"/>
      <c r="L133" s="117"/>
      <c r="M133" s="117"/>
      <c r="N133" s="117"/>
      <c r="O133" s="117"/>
      <c r="P133" s="117"/>
      <c r="Q133" s="117"/>
      <c r="R133" s="118"/>
    </row>
    <row r="134" spans="1:18" x14ac:dyDescent="0.3">
      <c r="A134" s="91" t="s">
        <v>154</v>
      </c>
      <c r="B134" s="92"/>
      <c r="C134" s="93"/>
      <c r="D134" s="35">
        <f>D133</f>
        <v>480000</v>
      </c>
      <c r="E134" s="94"/>
      <c r="F134" s="95"/>
      <c r="G134" s="95"/>
      <c r="H134" s="95"/>
      <c r="I134" s="95"/>
      <c r="J134" s="95"/>
      <c r="K134" s="95"/>
      <c r="L134" s="95"/>
      <c r="M134" s="95"/>
      <c r="N134" s="95"/>
      <c r="O134" s="95"/>
      <c r="P134" s="95"/>
      <c r="Q134" s="95"/>
      <c r="R134" s="96"/>
    </row>
    <row r="135" spans="1:18" x14ac:dyDescent="0.3">
      <c r="A135" s="97" t="s">
        <v>155</v>
      </c>
      <c r="B135" s="98"/>
      <c r="C135" s="99"/>
      <c r="D135" s="35">
        <f>D134</f>
        <v>480000</v>
      </c>
      <c r="E135" s="91" t="str">
        <f>BAHTTEXT(D135)</f>
        <v>สี่แสนแปดหมื่นบาทถ้วน</v>
      </c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3"/>
    </row>
    <row r="136" spans="1:18" x14ac:dyDescent="0.3">
      <c r="A136" s="17"/>
      <c r="B136" s="17"/>
      <c r="C136" s="17"/>
      <c r="D136" s="38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</row>
    <row r="137" spans="1:18" x14ac:dyDescent="0.3">
      <c r="A137" s="17"/>
      <c r="B137" s="17"/>
      <c r="C137" s="17"/>
      <c r="D137" s="38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</row>
    <row r="138" spans="1:18" x14ac:dyDescent="0.3">
      <c r="A138" s="17"/>
      <c r="B138" s="17"/>
      <c r="C138" s="17"/>
      <c r="D138" s="38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</row>
    <row r="139" spans="1:18" x14ac:dyDescent="0.3">
      <c r="A139" s="17"/>
      <c r="B139" s="17"/>
      <c r="C139" s="17"/>
      <c r="D139" s="38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</row>
    <row r="140" spans="1:18" x14ac:dyDescent="0.3">
      <c r="A140" s="17"/>
      <c r="B140" s="17"/>
      <c r="C140" s="17"/>
      <c r="D140" s="38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</row>
    <row r="141" spans="1:18" x14ac:dyDescent="0.3">
      <c r="A141" s="17"/>
      <c r="B141" s="17"/>
      <c r="C141" s="17"/>
      <c r="D141" s="38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</row>
    <row r="142" spans="1:18" x14ac:dyDescent="0.3">
      <c r="A142" s="100" t="s">
        <v>115</v>
      </c>
      <c r="B142" s="100"/>
      <c r="C142" s="100"/>
      <c r="D142" s="100"/>
      <c r="E142" s="8"/>
      <c r="F142" s="8"/>
      <c r="G142" s="9"/>
    </row>
    <row r="143" spans="1:18" ht="21.75" x14ac:dyDescent="0.5">
      <c r="A143" s="101" t="s">
        <v>335</v>
      </c>
      <c r="B143" s="101"/>
      <c r="C143" s="101"/>
      <c r="D143" s="101"/>
      <c r="E143" s="101"/>
    </row>
    <row r="144" spans="1:18" ht="21.75" x14ac:dyDescent="0.5">
      <c r="A144" s="101" t="s">
        <v>336</v>
      </c>
      <c r="B144" s="101"/>
      <c r="C144" s="101"/>
      <c r="D144" s="101"/>
      <c r="E144" s="101"/>
    </row>
    <row r="145" spans="1:18" x14ac:dyDescent="0.3">
      <c r="A145" s="102" t="s">
        <v>13</v>
      </c>
      <c r="B145" s="102" t="s">
        <v>14</v>
      </c>
      <c r="C145" s="102" t="s">
        <v>15</v>
      </c>
      <c r="D145" s="103" t="s">
        <v>16</v>
      </c>
      <c r="E145" s="103" t="s">
        <v>17</v>
      </c>
      <c r="F145" s="103" t="s">
        <v>18</v>
      </c>
      <c r="G145" s="104">
        <v>2562</v>
      </c>
      <c r="H145" s="104"/>
      <c r="I145" s="104"/>
      <c r="J145" s="104">
        <v>2563</v>
      </c>
      <c r="K145" s="104"/>
      <c r="L145" s="104"/>
      <c r="M145" s="104"/>
      <c r="N145" s="104"/>
      <c r="O145" s="104"/>
      <c r="P145" s="104"/>
      <c r="Q145" s="104"/>
      <c r="R145" s="104"/>
    </row>
    <row r="146" spans="1:18" ht="24" x14ac:dyDescent="0.3">
      <c r="A146" s="102"/>
      <c r="B146" s="102"/>
      <c r="C146" s="102"/>
      <c r="D146" s="103"/>
      <c r="E146" s="103"/>
      <c r="F146" s="103"/>
      <c r="G146" s="11" t="s">
        <v>19</v>
      </c>
      <c r="H146" s="11" t="s">
        <v>20</v>
      </c>
      <c r="I146" s="11" t="s">
        <v>21</v>
      </c>
      <c r="J146" s="11" t="s">
        <v>22</v>
      </c>
      <c r="K146" s="11" t="s">
        <v>23</v>
      </c>
      <c r="L146" s="11" t="s">
        <v>24</v>
      </c>
      <c r="M146" s="11" t="s">
        <v>25</v>
      </c>
      <c r="N146" s="11" t="s">
        <v>26</v>
      </c>
      <c r="O146" s="11" t="s">
        <v>27</v>
      </c>
      <c r="P146" s="11" t="s">
        <v>28</v>
      </c>
      <c r="Q146" s="11" t="s">
        <v>29</v>
      </c>
      <c r="R146" s="11" t="s">
        <v>30</v>
      </c>
    </row>
    <row r="147" spans="1:18" ht="38.25" customHeight="1" x14ac:dyDescent="0.3">
      <c r="A147" s="2">
        <v>1</v>
      </c>
      <c r="B147" s="3" t="s">
        <v>156</v>
      </c>
      <c r="C147" s="3" t="s">
        <v>374</v>
      </c>
      <c r="D147" s="20">
        <v>8566600</v>
      </c>
      <c r="E147" s="5"/>
      <c r="F147" s="6" t="s">
        <v>61</v>
      </c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</row>
    <row r="148" spans="1:18" ht="39" customHeight="1" x14ac:dyDescent="0.3">
      <c r="A148" s="2">
        <v>2</v>
      </c>
      <c r="B148" s="3" t="s">
        <v>157</v>
      </c>
      <c r="C148" s="3" t="s">
        <v>375</v>
      </c>
      <c r="D148" s="20">
        <v>2169600</v>
      </c>
      <c r="E148" s="5"/>
      <c r="F148" s="6" t="s">
        <v>61</v>
      </c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</row>
    <row r="149" spans="1:18" ht="41.25" customHeight="1" x14ac:dyDescent="0.3">
      <c r="A149" s="2">
        <v>3</v>
      </c>
      <c r="B149" s="3" t="s">
        <v>158</v>
      </c>
      <c r="C149" s="3" t="s">
        <v>376</v>
      </c>
      <c r="D149" s="20">
        <v>150000</v>
      </c>
      <c r="E149" s="5"/>
      <c r="F149" s="6" t="s">
        <v>61</v>
      </c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</row>
    <row r="150" spans="1:18" ht="45" customHeight="1" x14ac:dyDescent="0.3">
      <c r="A150" s="2">
        <v>4</v>
      </c>
      <c r="B150" s="3" t="s">
        <v>214</v>
      </c>
      <c r="C150" s="3" t="s">
        <v>377</v>
      </c>
      <c r="D150" s="20">
        <v>170000</v>
      </c>
      <c r="E150" s="5"/>
      <c r="F150" s="6" t="s">
        <v>61</v>
      </c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</row>
    <row r="151" spans="1:18" x14ac:dyDescent="0.3">
      <c r="A151" s="91" t="s">
        <v>67</v>
      </c>
      <c r="B151" s="92"/>
      <c r="C151" s="93"/>
      <c r="D151" s="35">
        <f>D147+D148+D149+D150</f>
        <v>11056200</v>
      </c>
      <c r="E151" s="94"/>
      <c r="F151" s="95"/>
      <c r="G151" s="95"/>
      <c r="H151" s="95"/>
      <c r="I151" s="95"/>
      <c r="J151" s="95"/>
      <c r="K151" s="95"/>
      <c r="L151" s="95"/>
      <c r="M151" s="95"/>
      <c r="N151" s="95"/>
      <c r="O151" s="95"/>
      <c r="P151" s="95"/>
      <c r="Q151" s="95"/>
      <c r="R151" s="96"/>
    </row>
    <row r="152" spans="1:18" x14ac:dyDescent="0.3">
      <c r="A152" s="91" t="s">
        <v>145</v>
      </c>
      <c r="B152" s="92"/>
      <c r="C152" s="93"/>
      <c r="D152" s="35">
        <f>D151</f>
        <v>11056200</v>
      </c>
      <c r="E152" s="94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95"/>
      <c r="Q152" s="95"/>
      <c r="R152" s="96"/>
    </row>
    <row r="153" spans="1:18" x14ac:dyDescent="0.3">
      <c r="A153" s="97" t="s">
        <v>233</v>
      </c>
      <c r="B153" s="98"/>
      <c r="C153" s="99"/>
      <c r="D153" s="35">
        <f>D152</f>
        <v>11056200</v>
      </c>
      <c r="E153" s="91" t="str">
        <f>BAHTTEXT(D153)</f>
        <v>สิบเอ็ดล้านห้าหมื่นหกพันสองร้อยบาทถ้วน</v>
      </c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3"/>
    </row>
  </sheetData>
  <mergeCells count="130">
    <mergeCell ref="J145:R145"/>
    <mergeCell ref="A142:D142"/>
    <mergeCell ref="A152:C152"/>
    <mergeCell ref="E152:R152"/>
    <mergeCell ref="A153:C153"/>
    <mergeCell ref="E153:R153"/>
    <mergeCell ref="A151:C151"/>
    <mergeCell ref="E151:R151"/>
    <mergeCell ref="A143:E143"/>
    <mergeCell ref="A144:E144"/>
    <mergeCell ref="A145:A146"/>
    <mergeCell ref="B145:B146"/>
    <mergeCell ref="C145:C146"/>
    <mergeCell ref="D145:D146"/>
    <mergeCell ref="E145:E146"/>
    <mergeCell ref="F145:F146"/>
    <mergeCell ref="G145:I145"/>
    <mergeCell ref="A46:E46"/>
    <mergeCell ref="A47:A48"/>
    <mergeCell ref="B47:B48"/>
    <mergeCell ref="C47:C48"/>
    <mergeCell ref="D47:D48"/>
    <mergeCell ref="E47:E48"/>
    <mergeCell ref="F47:F48"/>
    <mergeCell ref="G47:I47"/>
    <mergeCell ref="J47:R47"/>
    <mergeCell ref="E25:R25"/>
    <mergeCell ref="A21:A22"/>
    <mergeCell ref="B21:B22"/>
    <mergeCell ref="C21:C22"/>
    <mergeCell ref="D21:D22"/>
    <mergeCell ref="E21:E22"/>
    <mergeCell ref="F21:F22"/>
    <mergeCell ref="A44:D44"/>
    <mergeCell ref="A45:E45"/>
    <mergeCell ref="A57:E57"/>
    <mergeCell ref="A56:C56"/>
    <mergeCell ref="E56:R56"/>
    <mergeCell ref="A7:E7"/>
    <mergeCell ref="A1:R1"/>
    <mergeCell ref="A2:R2"/>
    <mergeCell ref="A3:R3"/>
    <mergeCell ref="A5:D5"/>
    <mergeCell ref="A6:E6"/>
    <mergeCell ref="G8:I8"/>
    <mergeCell ref="J8:R8"/>
    <mergeCell ref="A8:A9"/>
    <mergeCell ref="B8:B9"/>
    <mergeCell ref="C8:C9"/>
    <mergeCell ref="D8:D9"/>
    <mergeCell ref="E8:E9"/>
    <mergeCell ref="F8:F9"/>
    <mergeCell ref="E17:R17"/>
    <mergeCell ref="A17:C17"/>
    <mergeCell ref="G21:I21"/>
    <mergeCell ref="J21:R21"/>
    <mergeCell ref="A24:C24"/>
    <mergeCell ref="E24:R24"/>
    <mergeCell ref="A25:C25"/>
    <mergeCell ref="A69:E69"/>
    <mergeCell ref="A66:C66"/>
    <mergeCell ref="E66:R66"/>
    <mergeCell ref="F59:F60"/>
    <mergeCell ref="G59:I59"/>
    <mergeCell ref="J59:R59"/>
    <mergeCell ref="A58:E58"/>
    <mergeCell ref="A59:A60"/>
    <mergeCell ref="B59:B60"/>
    <mergeCell ref="C59:C60"/>
    <mergeCell ref="D59:D60"/>
    <mergeCell ref="E59:E60"/>
    <mergeCell ref="A77:C77"/>
    <mergeCell ref="E77:R77"/>
    <mergeCell ref="F70:F71"/>
    <mergeCell ref="G70:I70"/>
    <mergeCell ref="J70:R70"/>
    <mergeCell ref="A70:A71"/>
    <mergeCell ref="B70:B71"/>
    <mergeCell ref="C70:C71"/>
    <mergeCell ref="D70:D71"/>
    <mergeCell ref="E70:E71"/>
    <mergeCell ref="F81:F82"/>
    <mergeCell ref="G81:I81"/>
    <mergeCell ref="J81:R81"/>
    <mergeCell ref="A84:C84"/>
    <mergeCell ref="E84:R84"/>
    <mergeCell ref="A85:C85"/>
    <mergeCell ref="E85:R85"/>
    <mergeCell ref="A86:C86"/>
    <mergeCell ref="E86:R86"/>
    <mergeCell ref="A103:E103"/>
    <mergeCell ref="A104:A105"/>
    <mergeCell ref="B104:B105"/>
    <mergeCell ref="C104:C105"/>
    <mergeCell ref="D104:D105"/>
    <mergeCell ref="E104:E105"/>
    <mergeCell ref="A101:D101"/>
    <mergeCell ref="A102:E102"/>
    <mergeCell ref="A80:E80"/>
    <mergeCell ref="A81:A82"/>
    <mergeCell ref="B81:B82"/>
    <mergeCell ref="C81:C82"/>
    <mergeCell ref="D81:D82"/>
    <mergeCell ref="E81:E82"/>
    <mergeCell ref="A124:D124"/>
    <mergeCell ref="A125:E125"/>
    <mergeCell ref="A126:E126"/>
    <mergeCell ref="A109:C109"/>
    <mergeCell ref="E109:R109"/>
    <mergeCell ref="A110:C110"/>
    <mergeCell ref="E110:R110"/>
    <mergeCell ref="F104:F105"/>
    <mergeCell ref="G104:I104"/>
    <mergeCell ref="J104:R104"/>
    <mergeCell ref="A108:C108"/>
    <mergeCell ref="E108:R108"/>
    <mergeCell ref="A134:C134"/>
    <mergeCell ref="E134:R134"/>
    <mergeCell ref="A135:C135"/>
    <mergeCell ref="E135:R135"/>
    <mergeCell ref="A133:C133"/>
    <mergeCell ref="E133:R133"/>
    <mergeCell ref="F127:F128"/>
    <mergeCell ref="G127:I127"/>
    <mergeCell ref="J127:R127"/>
    <mergeCell ref="A127:A128"/>
    <mergeCell ref="B127:B128"/>
    <mergeCell ref="C127:C128"/>
    <mergeCell ref="D127:D128"/>
    <mergeCell ref="E127:E128"/>
  </mergeCells>
  <pageMargins left="0.59055118110236227" right="0.31496062992125984" top="0.78740157480314965" bottom="0.39370078740157483" header="0.31496062992125984" footer="0.31496062992125984"/>
  <pageSetup paperSize="9" orientation="landscape" horizontalDpi="4294967293" verticalDpi="0" r:id="rId1"/>
  <colBreaks count="1" manualBreakCount="1">
    <brk id="18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0"/>
  <sheetViews>
    <sheetView view="pageLayout" topLeftCell="A130" zoomScaleNormal="100" workbookViewId="0">
      <selection activeCell="T95" sqref="T95"/>
    </sheetView>
  </sheetViews>
  <sheetFormatPr defaultRowHeight="18.75" x14ac:dyDescent="0.3"/>
  <cols>
    <col min="1" max="1" width="3.5" style="7" customWidth="1"/>
    <col min="2" max="2" width="26" style="7" customWidth="1"/>
    <col min="3" max="3" width="28.875" style="7" customWidth="1"/>
    <col min="4" max="4" width="12" style="7" customWidth="1"/>
    <col min="5" max="5" width="11.625" style="7" customWidth="1"/>
    <col min="6" max="6" width="9.75" style="7" customWidth="1"/>
    <col min="7" max="18" width="3.125" style="7" customWidth="1"/>
    <col min="19" max="16384" width="9" style="7"/>
  </cols>
  <sheetData>
    <row r="1" spans="1:18" x14ac:dyDescent="0.3">
      <c r="A1" s="105" t="s">
        <v>11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</row>
    <row r="2" spans="1:18" x14ac:dyDescent="0.3">
      <c r="A2" s="105" t="s">
        <v>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</row>
    <row r="3" spans="1:18" x14ac:dyDescent="0.3">
      <c r="A3" s="105" t="s">
        <v>1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</row>
    <row r="4" spans="1:18" x14ac:dyDescent="0.3">
      <c r="A4" s="42" t="s">
        <v>159</v>
      </c>
      <c r="B4" s="42"/>
      <c r="C4" s="42"/>
      <c r="D4" s="42"/>
      <c r="E4" s="8"/>
      <c r="F4" s="8"/>
      <c r="G4" s="9"/>
    </row>
    <row r="5" spans="1:18" ht="21.75" x14ac:dyDescent="0.5">
      <c r="A5" s="101" t="s">
        <v>378</v>
      </c>
      <c r="B5" s="101"/>
      <c r="C5" s="101"/>
      <c r="D5" s="101"/>
      <c r="E5" s="101"/>
    </row>
    <row r="6" spans="1:18" ht="21.75" x14ac:dyDescent="0.5">
      <c r="A6" s="101" t="s">
        <v>379</v>
      </c>
      <c r="B6" s="101"/>
      <c r="C6" s="101"/>
      <c r="D6" s="101"/>
      <c r="E6" s="101"/>
    </row>
    <row r="7" spans="1:18" ht="18" customHeight="1" x14ac:dyDescent="0.3">
      <c r="A7" s="102" t="s">
        <v>13</v>
      </c>
      <c r="B7" s="102" t="s">
        <v>14</v>
      </c>
      <c r="C7" s="102" t="s">
        <v>15</v>
      </c>
      <c r="D7" s="103" t="s">
        <v>16</v>
      </c>
      <c r="E7" s="103" t="s">
        <v>17</v>
      </c>
      <c r="F7" s="103" t="s">
        <v>18</v>
      </c>
      <c r="G7" s="104">
        <v>2562</v>
      </c>
      <c r="H7" s="104"/>
      <c r="I7" s="104"/>
      <c r="J7" s="104">
        <v>2563</v>
      </c>
      <c r="K7" s="104"/>
      <c r="L7" s="104"/>
      <c r="M7" s="104"/>
      <c r="N7" s="104"/>
      <c r="O7" s="104"/>
      <c r="P7" s="104"/>
      <c r="Q7" s="104"/>
      <c r="R7" s="104"/>
    </row>
    <row r="8" spans="1:18" ht="23.25" customHeight="1" x14ac:dyDescent="0.3">
      <c r="A8" s="102"/>
      <c r="B8" s="102"/>
      <c r="C8" s="102"/>
      <c r="D8" s="103"/>
      <c r="E8" s="103"/>
      <c r="F8" s="103"/>
      <c r="G8" s="11" t="s">
        <v>19</v>
      </c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25</v>
      </c>
      <c r="N8" s="11" t="s">
        <v>26</v>
      </c>
      <c r="O8" s="11" t="s">
        <v>27</v>
      </c>
      <c r="P8" s="11" t="s">
        <v>28</v>
      </c>
      <c r="Q8" s="11" t="s">
        <v>29</v>
      </c>
      <c r="R8" s="11" t="s">
        <v>30</v>
      </c>
    </row>
    <row r="9" spans="1:18" ht="42.75" customHeight="1" x14ac:dyDescent="0.3">
      <c r="A9" s="2">
        <v>1</v>
      </c>
      <c r="B9" s="3" t="s">
        <v>160</v>
      </c>
      <c r="C9" s="3" t="s">
        <v>382</v>
      </c>
      <c r="D9" s="32">
        <v>514080</v>
      </c>
      <c r="E9" s="6" t="s">
        <v>65</v>
      </c>
      <c r="F9" s="6" t="s">
        <v>61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 ht="43.5" customHeight="1" x14ac:dyDescent="0.3">
      <c r="A10" s="5">
        <v>2</v>
      </c>
      <c r="B10" s="3" t="s">
        <v>162</v>
      </c>
      <c r="C10" s="3" t="s">
        <v>383</v>
      </c>
      <c r="D10" s="20">
        <v>42120</v>
      </c>
      <c r="E10" s="6" t="s">
        <v>65</v>
      </c>
      <c r="F10" s="6" t="s">
        <v>61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 ht="41.25" customHeight="1" x14ac:dyDescent="0.3">
      <c r="A11" s="5">
        <v>3</v>
      </c>
      <c r="B11" s="3" t="s">
        <v>161</v>
      </c>
      <c r="C11" s="3" t="s">
        <v>384</v>
      </c>
      <c r="D11" s="20">
        <v>42120</v>
      </c>
      <c r="E11" s="6" t="s">
        <v>65</v>
      </c>
      <c r="F11" s="6" t="s">
        <v>61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8" ht="59.25" customHeight="1" x14ac:dyDescent="0.3">
      <c r="A12" s="2">
        <v>4</v>
      </c>
      <c r="B12" s="3" t="s">
        <v>163</v>
      </c>
      <c r="C12" s="3" t="s">
        <v>385</v>
      </c>
      <c r="D12" s="32">
        <v>86400</v>
      </c>
      <c r="E12" s="6" t="s">
        <v>65</v>
      </c>
      <c r="F12" s="6" t="s">
        <v>61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18" ht="59.25" customHeight="1" x14ac:dyDescent="0.3">
      <c r="A13" s="5">
        <v>5</v>
      </c>
      <c r="B13" s="3" t="s">
        <v>164</v>
      </c>
      <c r="C13" s="3" t="s">
        <v>386</v>
      </c>
      <c r="D13" s="20">
        <v>1627200</v>
      </c>
      <c r="E13" s="5"/>
      <c r="F13" s="6" t="s">
        <v>61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 ht="60.75" customHeight="1" x14ac:dyDescent="0.3">
      <c r="A14" s="2">
        <v>6</v>
      </c>
      <c r="B14" s="3" t="s">
        <v>64</v>
      </c>
      <c r="C14" s="3" t="s">
        <v>387</v>
      </c>
      <c r="D14" s="32">
        <v>3510660</v>
      </c>
      <c r="E14" s="6" t="s">
        <v>65</v>
      </c>
      <c r="F14" s="6" t="s">
        <v>61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 x14ac:dyDescent="0.3">
      <c r="A15" s="91" t="s">
        <v>67</v>
      </c>
      <c r="B15" s="92"/>
      <c r="C15" s="93"/>
      <c r="D15" s="12">
        <f>D9+D10+D11+D12+D13+D14</f>
        <v>5822580</v>
      </c>
      <c r="E15" s="94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6"/>
    </row>
    <row r="16" spans="1:18" x14ac:dyDescent="0.3">
      <c r="A16" s="19"/>
      <c r="B16" s="19"/>
      <c r="C16" s="19"/>
      <c r="D16" s="18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</row>
    <row r="17" spans="1:18" x14ac:dyDescent="0.3">
      <c r="A17" s="19"/>
      <c r="B17" s="19"/>
      <c r="C17" s="19"/>
      <c r="D17" s="18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</row>
    <row r="18" spans="1:18" x14ac:dyDescent="0.3">
      <c r="A18" s="19"/>
      <c r="B18" s="19"/>
      <c r="C18" s="19"/>
      <c r="D18" s="18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</row>
    <row r="19" spans="1:18" ht="18" customHeight="1" x14ac:dyDescent="0.3">
      <c r="A19" s="102" t="s">
        <v>13</v>
      </c>
      <c r="B19" s="102" t="s">
        <v>14</v>
      </c>
      <c r="C19" s="102" t="s">
        <v>15</v>
      </c>
      <c r="D19" s="103" t="s">
        <v>16</v>
      </c>
      <c r="E19" s="103" t="s">
        <v>17</v>
      </c>
      <c r="F19" s="103" t="s">
        <v>18</v>
      </c>
      <c r="G19" s="104">
        <v>2562</v>
      </c>
      <c r="H19" s="104"/>
      <c r="I19" s="104"/>
      <c r="J19" s="104">
        <v>2563</v>
      </c>
      <c r="K19" s="104"/>
      <c r="L19" s="104"/>
      <c r="M19" s="104"/>
      <c r="N19" s="104"/>
      <c r="O19" s="104"/>
      <c r="P19" s="104"/>
      <c r="Q19" s="104"/>
      <c r="R19" s="104"/>
    </row>
    <row r="20" spans="1:18" ht="24" x14ac:dyDescent="0.3">
      <c r="A20" s="102"/>
      <c r="B20" s="102"/>
      <c r="C20" s="102"/>
      <c r="D20" s="103"/>
      <c r="E20" s="103"/>
      <c r="F20" s="103"/>
      <c r="G20" s="11" t="s">
        <v>19</v>
      </c>
      <c r="H20" s="11" t="s">
        <v>20</v>
      </c>
      <c r="I20" s="11" t="s">
        <v>21</v>
      </c>
      <c r="J20" s="11" t="s">
        <v>22</v>
      </c>
      <c r="K20" s="11" t="s">
        <v>23</v>
      </c>
      <c r="L20" s="11" t="s">
        <v>24</v>
      </c>
      <c r="M20" s="11" t="s">
        <v>25</v>
      </c>
      <c r="N20" s="11" t="s">
        <v>26</v>
      </c>
      <c r="O20" s="11" t="s">
        <v>27</v>
      </c>
      <c r="P20" s="11" t="s">
        <v>28</v>
      </c>
      <c r="Q20" s="11" t="s">
        <v>29</v>
      </c>
      <c r="R20" s="11" t="s">
        <v>30</v>
      </c>
    </row>
    <row r="21" spans="1:18" ht="39.75" customHeight="1" x14ac:dyDescent="0.3">
      <c r="A21" s="2">
        <v>7</v>
      </c>
      <c r="B21" s="3" t="s">
        <v>165</v>
      </c>
      <c r="C21" s="3" t="s">
        <v>388</v>
      </c>
      <c r="D21" s="20">
        <v>108000</v>
      </c>
      <c r="E21" s="6" t="s">
        <v>65</v>
      </c>
      <c r="F21" s="6" t="s">
        <v>61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18" ht="57" customHeight="1" x14ac:dyDescent="0.3">
      <c r="A22" s="2">
        <v>8</v>
      </c>
      <c r="B22" s="3" t="s">
        <v>166</v>
      </c>
      <c r="C22" s="3" t="s">
        <v>389</v>
      </c>
      <c r="D22" s="20">
        <v>168000</v>
      </c>
      <c r="E22" s="6" t="s">
        <v>65</v>
      </c>
      <c r="F22" s="6" t="s">
        <v>61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8" ht="36.75" customHeight="1" x14ac:dyDescent="0.3">
      <c r="A23" s="2">
        <v>9</v>
      </c>
      <c r="B23" s="3" t="s">
        <v>167</v>
      </c>
      <c r="C23" s="3" t="s">
        <v>390</v>
      </c>
      <c r="D23" s="20">
        <v>275640</v>
      </c>
      <c r="E23" s="6" t="s">
        <v>65</v>
      </c>
      <c r="F23" s="6" t="s">
        <v>61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18" ht="38.25" customHeight="1" x14ac:dyDescent="0.3">
      <c r="A24" s="2">
        <v>10</v>
      </c>
      <c r="B24" s="3" t="s">
        <v>168</v>
      </c>
      <c r="C24" s="3" t="s">
        <v>391</v>
      </c>
      <c r="D24" s="20">
        <v>1614600</v>
      </c>
      <c r="E24" s="6" t="s">
        <v>65</v>
      </c>
      <c r="F24" s="6" t="s">
        <v>61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spans="1:18" ht="38.25" customHeight="1" x14ac:dyDescent="0.3">
      <c r="A25" s="2">
        <v>11</v>
      </c>
      <c r="B25" s="3" t="s">
        <v>68</v>
      </c>
      <c r="C25" s="3" t="s">
        <v>392</v>
      </c>
      <c r="D25" s="20">
        <v>68280</v>
      </c>
      <c r="E25" s="6" t="s">
        <v>65</v>
      </c>
      <c r="F25" s="6" t="s">
        <v>61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ht="45.75" customHeight="1" x14ac:dyDescent="0.3">
      <c r="A26" s="2">
        <v>12</v>
      </c>
      <c r="B26" s="3" t="s">
        <v>169</v>
      </c>
      <c r="C26" s="3" t="s">
        <v>393</v>
      </c>
      <c r="D26" s="20">
        <v>460000</v>
      </c>
      <c r="E26" s="6" t="s">
        <v>65</v>
      </c>
      <c r="F26" s="6" t="s">
        <v>61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18" ht="36.75" customHeight="1" x14ac:dyDescent="0.3">
      <c r="A27" s="2">
        <v>13</v>
      </c>
      <c r="B27" s="3" t="s">
        <v>70</v>
      </c>
      <c r="C27" s="3" t="s">
        <v>394</v>
      </c>
      <c r="D27" s="20">
        <v>20000</v>
      </c>
      <c r="E27" s="6" t="s">
        <v>65</v>
      </c>
      <c r="F27" s="6" t="s">
        <v>61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18" ht="56.25" x14ac:dyDescent="0.3">
      <c r="A28" s="2">
        <v>14</v>
      </c>
      <c r="B28" s="3" t="s">
        <v>170</v>
      </c>
      <c r="C28" s="3" t="s">
        <v>395</v>
      </c>
      <c r="D28" s="20">
        <v>200000</v>
      </c>
      <c r="E28" s="6" t="s">
        <v>65</v>
      </c>
      <c r="F28" s="6" t="s">
        <v>61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18" ht="56.25" customHeight="1" x14ac:dyDescent="0.3">
      <c r="A29" s="2">
        <v>15</v>
      </c>
      <c r="B29" s="3" t="s">
        <v>171</v>
      </c>
      <c r="C29" s="3" t="s">
        <v>396</v>
      </c>
      <c r="D29" s="20">
        <v>100000</v>
      </c>
      <c r="E29" s="6" t="s">
        <v>65</v>
      </c>
      <c r="F29" s="6" t="s">
        <v>61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18" x14ac:dyDescent="0.3">
      <c r="A30" s="91" t="s">
        <v>67</v>
      </c>
      <c r="B30" s="92"/>
      <c r="C30" s="93"/>
      <c r="D30" s="12">
        <f>D21+D22+D23+D24+D25+D26+D27+D28+D29</f>
        <v>3014520</v>
      </c>
      <c r="E30" s="94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6"/>
    </row>
    <row r="31" spans="1:18" ht="21.75" customHeight="1" x14ac:dyDescent="0.3">
      <c r="A31" s="101"/>
      <c r="B31" s="101"/>
      <c r="C31" s="101"/>
      <c r="D31" s="101"/>
      <c r="E31" s="101"/>
    </row>
    <row r="32" spans="1:18" ht="21.75" customHeight="1" x14ac:dyDescent="0.3">
      <c r="A32" s="101"/>
      <c r="B32" s="101"/>
      <c r="C32" s="101"/>
      <c r="D32" s="101"/>
      <c r="E32" s="101"/>
    </row>
    <row r="33" spans="1:18" x14ac:dyDescent="0.3">
      <c r="A33" s="102" t="s">
        <v>13</v>
      </c>
      <c r="B33" s="102" t="s">
        <v>14</v>
      </c>
      <c r="C33" s="102" t="s">
        <v>15</v>
      </c>
      <c r="D33" s="103" t="s">
        <v>16</v>
      </c>
      <c r="E33" s="103" t="s">
        <v>17</v>
      </c>
      <c r="F33" s="103" t="s">
        <v>18</v>
      </c>
      <c r="G33" s="104">
        <v>2562</v>
      </c>
      <c r="H33" s="104"/>
      <c r="I33" s="104"/>
      <c r="J33" s="104">
        <v>2563</v>
      </c>
      <c r="K33" s="104"/>
      <c r="L33" s="104"/>
      <c r="M33" s="104"/>
      <c r="N33" s="104"/>
      <c r="O33" s="104"/>
      <c r="P33" s="104"/>
      <c r="Q33" s="104"/>
      <c r="R33" s="104"/>
    </row>
    <row r="34" spans="1:18" ht="24" x14ac:dyDescent="0.3">
      <c r="A34" s="102"/>
      <c r="B34" s="102"/>
      <c r="C34" s="102"/>
      <c r="D34" s="103"/>
      <c r="E34" s="103"/>
      <c r="F34" s="103"/>
      <c r="G34" s="11" t="s">
        <v>19</v>
      </c>
      <c r="H34" s="11" t="s">
        <v>20</v>
      </c>
      <c r="I34" s="11" t="s">
        <v>21</v>
      </c>
      <c r="J34" s="11" t="s">
        <v>22</v>
      </c>
      <c r="K34" s="11" t="s">
        <v>23</v>
      </c>
      <c r="L34" s="11" t="s">
        <v>24</v>
      </c>
      <c r="M34" s="11" t="s">
        <v>25</v>
      </c>
      <c r="N34" s="11" t="s">
        <v>26</v>
      </c>
      <c r="O34" s="11" t="s">
        <v>27</v>
      </c>
      <c r="P34" s="11" t="s">
        <v>28</v>
      </c>
      <c r="Q34" s="11" t="s">
        <v>29</v>
      </c>
      <c r="R34" s="11" t="s">
        <v>30</v>
      </c>
    </row>
    <row r="35" spans="1:18" ht="39" customHeight="1" x14ac:dyDescent="0.3">
      <c r="A35" s="2">
        <v>16</v>
      </c>
      <c r="B35" s="3" t="s">
        <v>172</v>
      </c>
      <c r="C35" s="3" t="s">
        <v>395</v>
      </c>
      <c r="D35" s="20">
        <v>350000</v>
      </c>
      <c r="E35" s="5"/>
      <c r="F35" s="6" t="s">
        <v>61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</row>
    <row r="36" spans="1:18" ht="38.25" customHeight="1" x14ac:dyDescent="0.3">
      <c r="A36" s="2">
        <v>17</v>
      </c>
      <c r="B36" s="3" t="s">
        <v>173</v>
      </c>
      <c r="C36" s="3" t="s">
        <v>397</v>
      </c>
      <c r="D36" s="20">
        <v>50000</v>
      </c>
      <c r="E36" s="5"/>
      <c r="F36" s="6" t="s">
        <v>61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</row>
    <row r="37" spans="1:18" ht="41.25" customHeight="1" x14ac:dyDescent="0.3">
      <c r="A37" s="2">
        <v>18</v>
      </c>
      <c r="B37" s="3" t="s">
        <v>174</v>
      </c>
      <c r="C37" s="3" t="s">
        <v>274</v>
      </c>
      <c r="D37" s="20">
        <v>200000</v>
      </c>
      <c r="E37" s="5"/>
      <c r="F37" s="6" t="s">
        <v>61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</row>
    <row r="38" spans="1:18" ht="57" customHeight="1" x14ac:dyDescent="0.3">
      <c r="A38" s="2">
        <v>19</v>
      </c>
      <c r="B38" s="3" t="s">
        <v>175</v>
      </c>
      <c r="C38" s="3" t="s">
        <v>398</v>
      </c>
      <c r="D38" s="20">
        <v>800000</v>
      </c>
      <c r="E38" s="5"/>
      <c r="F38" s="6" t="s">
        <v>61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</row>
    <row r="39" spans="1:18" ht="78" customHeight="1" x14ac:dyDescent="0.3">
      <c r="A39" s="2">
        <v>20</v>
      </c>
      <c r="B39" s="3" t="s">
        <v>176</v>
      </c>
      <c r="C39" s="3" t="s">
        <v>399</v>
      </c>
      <c r="D39" s="20">
        <v>150000</v>
      </c>
      <c r="E39" s="5"/>
      <c r="F39" s="6" t="s">
        <v>61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18" ht="22.5" customHeight="1" x14ac:dyDescent="0.3">
      <c r="A40" s="2">
        <v>21</v>
      </c>
      <c r="B40" s="3" t="s">
        <v>177</v>
      </c>
      <c r="C40" s="3" t="s">
        <v>400</v>
      </c>
      <c r="D40" s="20">
        <v>100000</v>
      </c>
      <c r="E40" s="5"/>
      <c r="F40" s="44" t="s">
        <v>417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</row>
    <row r="41" spans="1:18" ht="21" customHeight="1" x14ac:dyDescent="0.3">
      <c r="A41" s="2">
        <v>22</v>
      </c>
      <c r="B41" s="3" t="s">
        <v>178</v>
      </c>
      <c r="C41" s="3" t="s">
        <v>276</v>
      </c>
      <c r="D41" s="20">
        <v>40000</v>
      </c>
      <c r="E41" s="5"/>
      <c r="F41" s="44" t="s">
        <v>417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</row>
    <row r="42" spans="1:18" ht="21" customHeight="1" x14ac:dyDescent="0.3">
      <c r="A42" s="2">
        <v>23</v>
      </c>
      <c r="B42" s="3" t="s">
        <v>179</v>
      </c>
      <c r="C42" s="3" t="s">
        <v>401</v>
      </c>
      <c r="D42" s="20">
        <v>10000</v>
      </c>
      <c r="E42" s="5"/>
      <c r="F42" s="44" t="s">
        <v>417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</row>
    <row r="43" spans="1:18" ht="41.25" customHeight="1" x14ac:dyDescent="0.3">
      <c r="A43" s="2">
        <v>24</v>
      </c>
      <c r="B43" s="3" t="s">
        <v>82</v>
      </c>
      <c r="C43" s="3" t="s">
        <v>402</v>
      </c>
      <c r="D43" s="20">
        <v>30000</v>
      </c>
      <c r="E43" s="5"/>
      <c r="F43" s="6" t="s">
        <v>61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  <row r="44" spans="1:18" ht="19.5" customHeight="1" x14ac:dyDescent="0.3">
      <c r="A44" s="91" t="s">
        <v>67</v>
      </c>
      <c r="B44" s="92"/>
      <c r="C44" s="93"/>
      <c r="D44" s="12">
        <f>D35+D36+D37+D38+D39+D40+D41+D42+D43</f>
        <v>1730000</v>
      </c>
      <c r="E44" s="94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6"/>
    </row>
    <row r="45" spans="1:18" ht="19.5" customHeight="1" x14ac:dyDescent="0.3">
      <c r="A45" s="19"/>
      <c r="B45" s="19"/>
      <c r="C45" s="19"/>
      <c r="D45" s="18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 ht="19.5" customHeight="1" x14ac:dyDescent="0.3">
      <c r="A46" s="19"/>
      <c r="B46" s="19"/>
      <c r="C46" s="19"/>
      <c r="D46" s="18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</row>
    <row r="47" spans="1:18" x14ac:dyDescent="0.3">
      <c r="A47" s="10"/>
      <c r="B47" s="10"/>
      <c r="C47" s="10"/>
      <c r="D47" s="10"/>
      <c r="E47" s="10"/>
    </row>
    <row r="48" spans="1:18" x14ac:dyDescent="0.3">
      <c r="A48" s="101"/>
      <c r="B48" s="101"/>
      <c r="C48" s="101"/>
      <c r="D48" s="101"/>
      <c r="E48" s="101"/>
    </row>
    <row r="49" spans="1:18" x14ac:dyDescent="0.3">
      <c r="A49" s="102" t="s">
        <v>13</v>
      </c>
      <c r="B49" s="102" t="s">
        <v>14</v>
      </c>
      <c r="C49" s="102" t="s">
        <v>15</v>
      </c>
      <c r="D49" s="103" t="s">
        <v>16</v>
      </c>
      <c r="E49" s="103" t="s">
        <v>17</v>
      </c>
      <c r="F49" s="103" t="s">
        <v>18</v>
      </c>
      <c r="G49" s="104">
        <v>2562</v>
      </c>
      <c r="H49" s="104"/>
      <c r="I49" s="104"/>
      <c r="J49" s="104">
        <v>2563</v>
      </c>
      <c r="K49" s="104"/>
      <c r="L49" s="104"/>
      <c r="M49" s="104"/>
      <c r="N49" s="104"/>
      <c r="O49" s="104"/>
      <c r="P49" s="104"/>
      <c r="Q49" s="104"/>
      <c r="R49" s="104"/>
    </row>
    <row r="50" spans="1:18" ht="24" x14ac:dyDescent="0.3">
      <c r="A50" s="102"/>
      <c r="B50" s="102"/>
      <c r="C50" s="102"/>
      <c r="D50" s="103"/>
      <c r="E50" s="103"/>
      <c r="F50" s="103"/>
      <c r="G50" s="11" t="s">
        <v>19</v>
      </c>
      <c r="H50" s="11" t="s">
        <v>20</v>
      </c>
      <c r="I50" s="11" t="s">
        <v>21</v>
      </c>
      <c r="J50" s="11" t="s">
        <v>22</v>
      </c>
      <c r="K50" s="11" t="s">
        <v>23</v>
      </c>
      <c r="L50" s="11" t="s">
        <v>24</v>
      </c>
      <c r="M50" s="11" t="s">
        <v>25</v>
      </c>
      <c r="N50" s="11" t="s">
        <v>26</v>
      </c>
      <c r="O50" s="11" t="s">
        <v>27</v>
      </c>
      <c r="P50" s="11" t="s">
        <v>28</v>
      </c>
      <c r="Q50" s="11" t="s">
        <v>29</v>
      </c>
      <c r="R50" s="11" t="s">
        <v>30</v>
      </c>
    </row>
    <row r="51" spans="1:18" ht="20.25" customHeight="1" x14ac:dyDescent="0.3">
      <c r="A51" s="5">
        <v>25</v>
      </c>
      <c r="B51" s="3" t="s">
        <v>180</v>
      </c>
      <c r="C51" s="3" t="s">
        <v>403</v>
      </c>
      <c r="D51" s="20">
        <v>30000</v>
      </c>
      <c r="E51" s="5"/>
      <c r="F51" s="44" t="s">
        <v>417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</row>
    <row r="52" spans="1:18" ht="20.25" customHeight="1" x14ac:dyDescent="0.3">
      <c r="A52" s="5">
        <v>26</v>
      </c>
      <c r="B52" s="3" t="s">
        <v>181</v>
      </c>
      <c r="C52" s="3" t="s">
        <v>404</v>
      </c>
      <c r="D52" s="20">
        <v>150000</v>
      </c>
      <c r="E52" s="5"/>
      <c r="F52" s="44" t="s">
        <v>417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</row>
    <row r="53" spans="1:18" ht="20.25" customHeight="1" x14ac:dyDescent="0.3">
      <c r="A53" s="5">
        <v>27</v>
      </c>
      <c r="B53" s="3" t="s">
        <v>182</v>
      </c>
      <c r="C53" s="3" t="s">
        <v>405</v>
      </c>
      <c r="D53" s="20">
        <v>10000</v>
      </c>
      <c r="E53" s="5"/>
      <c r="F53" s="44" t="s">
        <v>417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</row>
    <row r="54" spans="1:18" ht="21.75" customHeight="1" x14ac:dyDescent="0.3">
      <c r="A54" s="5">
        <v>28</v>
      </c>
      <c r="B54" s="3" t="s">
        <v>183</v>
      </c>
      <c r="C54" s="3" t="s">
        <v>406</v>
      </c>
      <c r="D54" s="20">
        <v>10000</v>
      </c>
      <c r="E54" s="5"/>
      <c r="F54" s="44" t="s">
        <v>417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</row>
    <row r="55" spans="1:18" ht="21" customHeight="1" x14ac:dyDescent="0.3">
      <c r="A55" s="5">
        <v>29</v>
      </c>
      <c r="B55" s="3" t="s">
        <v>184</v>
      </c>
      <c r="C55" s="3" t="s">
        <v>407</v>
      </c>
      <c r="D55" s="20">
        <v>30000</v>
      </c>
      <c r="E55" s="5"/>
      <c r="F55" s="44" t="s">
        <v>417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</row>
    <row r="56" spans="1:18" ht="19.5" customHeight="1" x14ac:dyDescent="0.3">
      <c r="A56" s="5">
        <v>30</v>
      </c>
      <c r="B56" s="3" t="s">
        <v>185</v>
      </c>
      <c r="C56" s="3" t="s">
        <v>408</v>
      </c>
      <c r="D56" s="20">
        <v>10000</v>
      </c>
      <c r="E56" s="5"/>
      <c r="F56" s="44" t="s">
        <v>417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</row>
    <row r="57" spans="1:18" ht="36" customHeight="1" x14ac:dyDescent="0.3">
      <c r="A57" s="5">
        <v>31</v>
      </c>
      <c r="B57" s="3" t="s">
        <v>186</v>
      </c>
      <c r="C57" s="3" t="s">
        <v>409</v>
      </c>
      <c r="D57" s="20">
        <v>200000</v>
      </c>
      <c r="E57" s="5"/>
      <c r="F57" s="6" t="s">
        <v>61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</row>
    <row r="58" spans="1:18" ht="36.75" customHeight="1" x14ac:dyDescent="0.3">
      <c r="A58" s="5">
        <v>32</v>
      </c>
      <c r="B58" s="3" t="s">
        <v>187</v>
      </c>
      <c r="C58" s="3" t="s">
        <v>410</v>
      </c>
      <c r="D58" s="20">
        <v>30000</v>
      </c>
      <c r="E58" s="5"/>
      <c r="F58" s="6" t="s">
        <v>61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</row>
    <row r="59" spans="1:18" ht="21.75" customHeight="1" x14ac:dyDescent="0.3">
      <c r="A59" s="5">
        <v>33</v>
      </c>
      <c r="B59" s="3" t="s">
        <v>188</v>
      </c>
      <c r="C59" s="3" t="s">
        <v>411</v>
      </c>
      <c r="D59" s="20">
        <v>20000</v>
      </c>
      <c r="E59" s="5"/>
      <c r="F59" s="44" t="s">
        <v>417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</row>
    <row r="60" spans="1:18" ht="18.75" customHeight="1" x14ac:dyDescent="0.3">
      <c r="A60" s="5">
        <v>34</v>
      </c>
      <c r="B60" s="3" t="s">
        <v>189</v>
      </c>
      <c r="C60" s="3" t="s">
        <v>412</v>
      </c>
      <c r="D60" s="20">
        <v>50000</v>
      </c>
      <c r="E60" s="5"/>
      <c r="F60" s="44" t="s">
        <v>417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</row>
    <row r="61" spans="1:18" ht="37.5" customHeight="1" x14ac:dyDescent="0.3">
      <c r="A61" s="5">
        <v>35</v>
      </c>
      <c r="B61" s="3" t="s">
        <v>190</v>
      </c>
      <c r="C61" s="3" t="s">
        <v>413</v>
      </c>
      <c r="D61" s="20">
        <v>25000</v>
      </c>
      <c r="E61" s="5"/>
      <c r="F61" s="6" t="s">
        <v>61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</row>
    <row r="62" spans="1:18" ht="39" customHeight="1" x14ac:dyDescent="0.3">
      <c r="A62" s="5">
        <v>36</v>
      </c>
      <c r="B62" s="3" t="s">
        <v>191</v>
      </c>
      <c r="C62" s="3" t="s">
        <v>414</v>
      </c>
      <c r="D62" s="20">
        <v>38000</v>
      </c>
      <c r="E62" s="5"/>
      <c r="F62" s="6" t="s">
        <v>61</v>
      </c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18" ht="75.75" customHeight="1" x14ac:dyDescent="0.3">
      <c r="A63" s="5">
        <v>37</v>
      </c>
      <c r="B63" s="3" t="s">
        <v>192</v>
      </c>
      <c r="C63" s="3" t="s">
        <v>415</v>
      </c>
      <c r="D63" s="20">
        <v>30000</v>
      </c>
      <c r="E63" s="5"/>
      <c r="F63" s="6" t="s">
        <v>61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1:18" x14ac:dyDescent="0.3">
      <c r="A64" s="91" t="s">
        <v>67</v>
      </c>
      <c r="B64" s="92"/>
      <c r="C64" s="93"/>
      <c r="D64" s="12">
        <f>D51+D52+D53+D54+D55+D56+D57+D58+D59+D60+D61+D62+D63</f>
        <v>633000</v>
      </c>
      <c r="E64" s="94"/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6"/>
    </row>
    <row r="65" spans="1:18" x14ac:dyDescent="0.3">
      <c r="A65" s="91" t="s">
        <v>193</v>
      </c>
      <c r="B65" s="92"/>
      <c r="C65" s="93"/>
      <c r="D65" s="12">
        <f>D64+D44+D30+D15</f>
        <v>11200100</v>
      </c>
      <c r="E65" s="91" t="str">
        <f>BAHTTEXT(D65)</f>
        <v>สิบเอ็ดล้านสองแสนหนึ่งร้อยบาทถ้วน</v>
      </c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3"/>
    </row>
    <row r="66" spans="1:18" x14ac:dyDescent="0.3">
      <c r="A66" s="42" t="s">
        <v>159</v>
      </c>
      <c r="B66" s="42"/>
      <c r="C66" s="42"/>
      <c r="D66" s="42"/>
      <c r="E66" s="8"/>
      <c r="F66" s="8"/>
      <c r="G66" s="9"/>
    </row>
    <row r="67" spans="1:18" ht="20.25" customHeight="1" x14ac:dyDescent="0.5">
      <c r="A67" s="101" t="s">
        <v>378</v>
      </c>
      <c r="B67" s="101"/>
      <c r="C67" s="101"/>
      <c r="D67" s="101"/>
      <c r="E67" s="101"/>
    </row>
    <row r="68" spans="1:18" ht="21" customHeight="1" x14ac:dyDescent="0.5">
      <c r="A68" s="101" t="s">
        <v>380</v>
      </c>
      <c r="B68" s="101"/>
      <c r="C68" s="101"/>
      <c r="D68" s="101"/>
      <c r="E68" s="101"/>
    </row>
    <row r="69" spans="1:18" x14ac:dyDescent="0.3">
      <c r="A69" s="102" t="s">
        <v>13</v>
      </c>
      <c r="B69" s="102" t="s">
        <v>14</v>
      </c>
      <c r="C69" s="102" t="s">
        <v>15</v>
      </c>
      <c r="D69" s="103" t="s">
        <v>16</v>
      </c>
      <c r="E69" s="103" t="s">
        <v>17</v>
      </c>
      <c r="F69" s="103" t="s">
        <v>18</v>
      </c>
      <c r="G69" s="104">
        <v>2562</v>
      </c>
      <c r="H69" s="104"/>
      <c r="I69" s="104"/>
      <c r="J69" s="104">
        <v>2563</v>
      </c>
      <c r="K69" s="104"/>
      <c r="L69" s="104"/>
      <c r="M69" s="104"/>
      <c r="N69" s="104"/>
      <c r="O69" s="104"/>
      <c r="P69" s="104"/>
      <c r="Q69" s="104"/>
      <c r="R69" s="104"/>
    </row>
    <row r="70" spans="1:18" ht="24" x14ac:dyDescent="0.3">
      <c r="A70" s="102"/>
      <c r="B70" s="102"/>
      <c r="C70" s="102"/>
      <c r="D70" s="103"/>
      <c r="E70" s="103"/>
      <c r="F70" s="103"/>
      <c r="G70" s="11" t="s">
        <v>19</v>
      </c>
      <c r="H70" s="11" t="s">
        <v>20</v>
      </c>
      <c r="I70" s="11" t="s">
        <v>21</v>
      </c>
      <c r="J70" s="11" t="s">
        <v>22</v>
      </c>
      <c r="K70" s="11" t="s">
        <v>23</v>
      </c>
      <c r="L70" s="11" t="s">
        <v>24</v>
      </c>
      <c r="M70" s="11" t="s">
        <v>25</v>
      </c>
      <c r="N70" s="11" t="s">
        <v>26</v>
      </c>
      <c r="O70" s="11" t="s">
        <v>27</v>
      </c>
      <c r="P70" s="11" t="s">
        <v>28</v>
      </c>
      <c r="Q70" s="11" t="s">
        <v>29</v>
      </c>
      <c r="R70" s="11" t="s">
        <v>30</v>
      </c>
    </row>
    <row r="71" spans="1:18" ht="59.25" customHeight="1" x14ac:dyDescent="0.3">
      <c r="A71" s="45">
        <v>1</v>
      </c>
      <c r="B71" s="3" t="s">
        <v>64</v>
      </c>
      <c r="C71" s="3" t="s">
        <v>416</v>
      </c>
      <c r="D71" s="20">
        <v>1608420</v>
      </c>
      <c r="E71" s="2" t="s">
        <v>65</v>
      </c>
      <c r="F71" s="6" t="s">
        <v>240</v>
      </c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</row>
    <row r="72" spans="1:18" ht="42.75" customHeight="1" x14ac:dyDescent="0.3">
      <c r="A72" s="45">
        <v>2</v>
      </c>
      <c r="B72" s="3" t="s">
        <v>165</v>
      </c>
      <c r="C72" s="3" t="s">
        <v>418</v>
      </c>
      <c r="D72" s="20">
        <v>6780</v>
      </c>
      <c r="E72" s="2" t="s">
        <v>65</v>
      </c>
      <c r="F72" s="6" t="s">
        <v>240</v>
      </c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</row>
    <row r="73" spans="1:18" ht="42" customHeight="1" x14ac:dyDescent="0.3">
      <c r="A73" s="45">
        <v>3</v>
      </c>
      <c r="B73" s="3" t="s">
        <v>166</v>
      </c>
      <c r="C73" s="3" t="s">
        <v>419</v>
      </c>
      <c r="D73" s="20">
        <v>42000</v>
      </c>
      <c r="E73" s="2" t="s">
        <v>65</v>
      </c>
      <c r="F73" s="6" t="s">
        <v>240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</row>
    <row r="74" spans="1:18" ht="21" customHeight="1" x14ac:dyDescent="0.3">
      <c r="A74" s="45">
        <v>4</v>
      </c>
      <c r="B74" s="3" t="s">
        <v>168</v>
      </c>
      <c r="C74" s="3" t="s">
        <v>420</v>
      </c>
      <c r="D74" s="20">
        <v>127080</v>
      </c>
      <c r="E74" s="2" t="s">
        <v>65</v>
      </c>
      <c r="F74" s="46" t="s">
        <v>425</v>
      </c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</row>
    <row r="75" spans="1:18" ht="21" customHeight="1" x14ac:dyDescent="0.3">
      <c r="A75" s="45">
        <v>5</v>
      </c>
      <c r="B75" s="3" t="s">
        <v>68</v>
      </c>
      <c r="C75" s="3" t="s">
        <v>421</v>
      </c>
      <c r="D75" s="20">
        <v>24000</v>
      </c>
      <c r="E75" s="2" t="s">
        <v>65</v>
      </c>
      <c r="F75" s="46" t="s">
        <v>425</v>
      </c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18" ht="42" customHeight="1" x14ac:dyDescent="0.3">
      <c r="A76" s="45">
        <v>6</v>
      </c>
      <c r="B76" s="3" t="s">
        <v>116</v>
      </c>
      <c r="C76" s="3" t="s">
        <v>269</v>
      </c>
      <c r="D76" s="20">
        <v>350000</v>
      </c>
      <c r="E76" s="2" t="s">
        <v>65</v>
      </c>
      <c r="F76" s="6" t="s">
        <v>240</v>
      </c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18" ht="39.75" customHeight="1" x14ac:dyDescent="0.3">
      <c r="A77" s="45">
        <v>7</v>
      </c>
      <c r="B77" s="3" t="s">
        <v>70</v>
      </c>
      <c r="C77" s="3" t="s">
        <v>422</v>
      </c>
      <c r="D77" s="20">
        <v>6100</v>
      </c>
      <c r="E77" s="2" t="s">
        <v>65</v>
      </c>
      <c r="F77" s="6" t="s">
        <v>240</v>
      </c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</row>
    <row r="78" spans="1:18" ht="38.25" customHeight="1" x14ac:dyDescent="0.3">
      <c r="A78" s="45">
        <v>8</v>
      </c>
      <c r="B78" s="3" t="s">
        <v>170</v>
      </c>
      <c r="C78" s="3" t="s">
        <v>423</v>
      </c>
      <c r="D78" s="20">
        <v>138000</v>
      </c>
      <c r="E78" s="2" t="s">
        <v>65</v>
      </c>
      <c r="F78" s="6" t="s">
        <v>240</v>
      </c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</row>
    <row r="79" spans="1:18" ht="23.25" customHeight="1" x14ac:dyDescent="0.3">
      <c r="A79" s="45">
        <v>9</v>
      </c>
      <c r="B79" s="3" t="s">
        <v>71</v>
      </c>
      <c r="C79" s="3" t="s">
        <v>424</v>
      </c>
      <c r="D79" s="20">
        <v>60000</v>
      </c>
      <c r="E79" s="2" t="s">
        <v>65</v>
      </c>
      <c r="F79" s="46" t="s">
        <v>425</v>
      </c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</row>
    <row r="80" spans="1:18" x14ac:dyDescent="0.3">
      <c r="A80" s="91" t="s">
        <v>67</v>
      </c>
      <c r="B80" s="92"/>
      <c r="C80" s="93"/>
      <c r="D80" s="12">
        <f>D71+D72+D73+D74+D75+D76+D77+D78+D79</f>
        <v>2362380</v>
      </c>
      <c r="E80" s="94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6"/>
    </row>
    <row r="86" spans="1:18" ht="18.75" customHeight="1" x14ac:dyDescent="0.3">
      <c r="A86" s="120" t="s">
        <v>13</v>
      </c>
      <c r="B86" s="120" t="s">
        <v>14</v>
      </c>
      <c r="C86" s="120" t="s">
        <v>15</v>
      </c>
      <c r="D86" s="122" t="s">
        <v>16</v>
      </c>
      <c r="E86" s="122" t="s">
        <v>17</v>
      </c>
      <c r="F86" s="122" t="s">
        <v>18</v>
      </c>
      <c r="G86" s="124">
        <v>2562</v>
      </c>
      <c r="H86" s="125"/>
      <c r="I86" s="126"/>
      <c r="J86" s="124">
        <v>2563</v>
      </c>
      <c r="K86" s="125"/>
      <c r="L86" s="125"/>
      <c r="M86" s="125"/>
      <c r="N86" s="125"/>
      <c r="O86" s="125"/>
      <c r="P86" s="125"/>
      <c r="Q86" s="125"/>
      <c r="R86" s="126"/>
    </row>
    <row r="87" spans="1:18" ht="24" x14ac:dyDescent="0.3">
      <c r="A87" s="121"/>
      <c r="B87" s="121"/>
      <c r="C87" s="121"/>
      <c r="D87" s="123"/>
      <c r="E87" s="123"/>
      <c r="F87" s="123"/>
      <c r="G87" s="11" t="s">
        <v>19</v>
      </c>
      <c r="H87" s="11" t="s">
        <v>20</v>
      </c>
      <c r="I87" s="11" t="s">
        <v>21</v>
      </c>
      <c r="J87" s="11" t="s">
        <v>22</v>
      </c>
      <c r="K87" s="11" t="s">
        <v>23</v>
      </c>
      <c r="L87" s="11" t="s">
        <v>24</v>
      </c>
      <c r="M87" s="11" t="s">
        <v>25</v>
      </c>
      <c r="N87" s="11" t="s">
        <v>26</v>
      </c>
      <c r="O87" s="11" t="s">
        <v>27</v>
      </c>
      <c r="P87" s="11" t="s">
        <v>28</v>
      </c>
      <c r="Q87" s="11" t="s">
        <v>29</v>
      </c>
      <c r="R87" s="11" t="s">
        <v>30</v>
      </c>
    </row>
    <row r="88" spans="1:18" ht="21.75" customHeight="1" x14ac:dyDescent="0.3">
      <c r="A88" s="5">
        <v>10</v>
      </c>
      <c r="B88" s="3" t="s">
        <v>194</v>
      </c>
      <c r="C88" s="3" t="s">
        <v>426</v>
      </c>
      <c r="D88" s="20">
        <v>10000</v>
      </c>
      <c r="E88" s="5"/>
      <c r="F88" s="46" t="s">
        <v>425</v>
      </c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</row>
    <row r="89" spans="1:18" ht="40.5" customHeight="1" x14ac:dyDescent="0.3">
      <c r="A89" s="5">
        <v>11</v>
      </c>
      <c r="B89" s="3" t="s">
        <v>195</v>
      </c>
      <c r="C89" s="3" t="s">
        <v>427</v>
      </c>
      <c r="D89" s="20">
        <v>100000</v>
      </c>
      <c r="E89" s="5"/>
      <c r="F89" s="6" t="s">
        <v>240</v>
      </c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</row>
    <row r="90" spans="1:18" ht="24" customHeight="1" x14ac:dyDescent="0.3">
      <c r="A90" s="5">
        <v>12</v>
      </c>
      <c r="B90" s="3" t="s">
        <v>74</v>
      </c>
      <c r="C90" s="3" t="s">
        <v>428</v>
      </c>
      <c r="D90" s="20">
        <v>20000</v>
      </c>
      <c r="E90" s="5"/>
      <c r="F90" s="46" t="s">
        <v>425</v>
      </c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</row>
    <row r="91" spans="1:18" ht="23.25" customHeight="1" x14ac:dyDescent="0.3">
      <c r="A91" s="5">
        <v>13</v>
      </c>
      <c r="B91" s="3" t="s">
        <v>178</v>
      </c>
      <c r="C91" s="3" t="s">
        <v>429</v>
      </c>
      <c r="D91" s="20">
        <v>30000</v>
      </c>
      <c r="E91" s="5"/>
      <c r="F91" s="46" t="s">
        <v>425</v>
      </c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</row>
    <row r="92" spans="1:18" ht="39" customHeight="1" x14ac:dyDescent="0.3">
      <c r="A92" s="5">
        <v>14</v>
      </c>
      <c r="B92" s="3" t="s">
        <v>196</v>
      </c>
      <c r="C92" s="3" t="s">
        <v>430</v>
      </c>
      <c r="D92" s="20">
        <v>20000</v>
      </c>
      <c r="E92" s="5"/>
      <c r="F92" s="6" t="s">
        <v>240</v>
      </c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</row>
    <row r="93" spans="1:18" ht="22.5" customHeight="1" x14ac:dyDescent="0.3">
      <c r="A93" s="5">
        <v>15</v>
      </c>
      <c r="B93" s="3" t="s">
        <v>184</v>
      </c>
      <c r="C93" s="3" t="s">
        <v>280</v>
      </c>
      <c r="D93" s="20">
        <v>40000</v>
      </c>
      <c r="E93" s="5"/>
      <c r="F93" s="46" t="s">
        <v>425</v>
      </c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</row>
    <row r="94" spans="1:18" ht="58.5" customHeight="1" x14ac:dyDescent="0.3">
      <c r="A94" s="5">
        <v>16</v>
      </c>
      <c r="B94" s="3" t="s">
        <v>197</v>
      </c>
      <c r="C94" s="3" t="s">
        <v>444</v>
      </c>
      <c r="D94" s="20">
        <v>23000</v>
      </c>
      <c r="E94" s="5"/>
      <c r="F94" s="6" t="s">
        <v>240</v>
      </c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</row>
    <row r="95" spans="1:18" ht="58.5" customHeight="1" x14ac:dyDescent="0.3">
      <c r="A95" s="5">
        <v>17</v>
      </c>
      <c r="B95" s="3" t="s">
        <v>198</v>
      </c>
      <c r="C95" s="3" t="s">
        <v>431</v>
      </c>
      <c r="D95" s="20">
        <v>9000</v>
      </c>
      <c r="E95" s="5"/>
      <c r="F95" s="6" t="s">
        <v>240</v>
      </c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</row>
    <row r="96" spans="1:18" x14ac:dyDescent="0.3">
      <c r="A96" s="91" t="s">
        <v>67</v>
      </c>
      <c r="B96" s="92"/>
      <c r="C96" s="93"/>
      <c r="D96" s="12">
        <f>D88+D89+D90+D91+D92+D93+D94+D95</f>
        <v>252000</v>
      </c>
      <c r="E96" s="94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6"/>
    </row>
    <row r="97" spans="1:18" x14ac:dyDescent="0.3">
      <c r="A97" s="91" t="s">
        <v>199</v>
      </c>
      <c r="B97" s="92"/>
      <c r="C97" s="93"/>
      <c r="D97" s="12">
        <f>D96+D80</f>
        <v>2614380</v>
      </c>
      <c r="E97" s="94"/>
      <c r="F97" s="95"/>
      <c r="G97" s="95"/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6"/>
    </row>
    <row r="98" spans="1:18" x14ac:dyDescent="0.3">
      <c r="A98" s="97" t="s">
        <v>200</v>
      </c>
      <c r="B98" s="98"/>
      <c r="C98" s="99"/>
      <c r="D98" s="12">
        <f>D97+D65</f>
        <v>13814480</v>
      </c>
      <c r="E98" s="91" t="str">
        <f>BAHTTEXT(D98)</f>
        <v>สิบสามล้านแปดแสนหนึ่งหมื่นสี่พันสี่ร้อยแปดสิบบาทถ้วน</v>
      </c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3"/>
    </row>
    <row r="99" spans="1:18" x14ac:dyDescent="0.3">
      <c r="A99" s="17"/>
      <c r="B99" s="17"/>
      <c r="C99" s="17"/>
      <c r="D99" s="18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</row>
    <row r="100" spans="1:18" x14ac:dyDescent="0.3">
      <c r="A100" s="17"/>
      <c r="B100" s="17"/>
      <c r="C100" s="17"/>
      <c r="D100" s="18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</row>
    <row r="101" spans="1:18" x14ac:dyDescent="0.3">
      <c r="A101" s="17"/>
      <c r="B101" s="17"/>
      <c r="C101" s="17"/>
      <c r="D101" s="18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</row>
    <row r="102" spans="1:18" x14ac:dyDescent="0.3">
      <c r="A102" s="17"/>
      <c r="B102" s="17"/>
      <c r="C102" s="17"/>
      <c r="D102" s="18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</row>
    <row r="103" spans="1:18" x14ac:dyDescent="0.3">
      <c r="A103" s="42" t="s">
        <v>159</v>
      </c>
      <c r="B103" s="42"/>
      <c r="C103" s="42"/>
      <c r="D103" s="42"/>
      <c r="E103" s="8"/>
      <c r="F103" s="8"/>
      <c r="G103" s="9"/>
    </row>
    <row r="104" spans="1:18" ht="21.75" x14ac:dyDescent="0.5">
      <c r="A104" s="101" t="s">
        <v>333</v>
      </c>
      <c r="B104" s="101"/>
      <c r="C104" s="101"/>
      <c r="D104" s="101"/>
      <c r="E104" s="101"/>
    </row>
    <row r="105" spans="1:18" ht="21.75" x14ac:dyDescent="0.5">
      <c r="A105" s="119" t="s">
        <v>381</v>
      </c>
      <c r="B105" s="119"/>
      <c r="C105" s="119"/>
      <c r="D105" s="119"/>
      <c r="E105" s="119"/>
    </row>
    <row r="106" spans="1:18" x14ac:dyDescent="0.3">
      <c r="A106" s="102" t="s">
        <v>13</v>
      </c>
      <c r="B106" s="102" t="s">
        <v>14</v>
      </c>
      <c r="C106" s="102" t="s">
        <v>15</v>
      </c>
      <c r="D106" s="103" t="s">
        <v>16</v>
      </c>
      <c r="E106" s="103" t="s">
        <v>17</v>
      </c>
      <c r="F106" s="103" t="s">
        <v>18</v>
      </c>
      <c r="G106" s="104">
        <v>2562</v>
      </c>
      <c r="H106" s="104"/>
      <c r="I106" s="104"/>
      <c r="J106" s="104">
        <v>2563</v>
      </c>
      <c r="K106" s="104"/>
      <c r="L106" s="104"/>
      <c r="M106" s="104"/>
      <c r="N106" s="104"/>
      <c r="O106" s="104"/>
      <c r="P106" s="104"/>
      <c r="Q106" s="104"/>
      <c r="R106" s="104"/>
    </row>
    <row r="107" spans="1:18" ht="24" x14ac:dyDescent="0.3">
      <c r="A107" s="102"/>
      <c r="B107" s="102"/>
      <c r="C107" s="102"/>
      <c r="D107" s="103"/>
      <c r="E107" s="103"/>
      <c r="F107" s="103"/>
      <c r="G107" s="11" t="s">
        <v>19</v>
      </c>
      <c r="H107" s="11" t="s">
        <v>20</v>
      </c>
      <c r="I107" s="11" t="s">
        <v>21</v>
      </c>
      <c r="J107" s="11" t="s">
        <v>22</v>
      </c>
      <c r="K107" s="11" t="s">
        <v>23</v>
      </c>
      <c r="L107" s="11" t="s">
        <v>24</v>
      </c>
      <c r="M107" s="11" t="s">
        <v>25</v>
      </c>
      <c r="N107" s="11" t="s">
        <v>26</v>
      </c>
      <c r="O107" s="11" t="s">
        <v>27</v>
      </c>
      <c r="P107" s="11" t="s">
        <v>28</v>
      </c>
      <c r="Q107" s="11" t="s">
        <v>29</v>
      </c>
      <c r="R107" s="11" t="s">
        <v>30</v>
      </c>
    </row>
    <row r="108" spans="1:18" ht="43.5" customHeight="1" x14ac:dyDescent="0.3">
      <c r="A108" s="5">
        <v>1</v>
      </c>
      <c r="B108" s="3" t="s">
        <v>201</v>
      </c>
      <c r="C108" s="3" t="s">
        <v>432</v>
      </c>
      <c r="D108" s="20">
        <v>15000</v>
      </c>
      <c r="E108" s="5"/>
      <c r="F108" s="6" t="s">
        <v>440</v>
      </c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</row>
    <row r="109" spans="1:18" ht="67.5" customHeight="1" x14ac:dyDescent="0.3">
      <c r="A109" s="5">
        <v>2</v>
      </c>
      <c r="B109" s="3" t="s">
        <v>202</v>
      </c>
      <c r="C109" s="3" t="s">
        <v>433</v>
      </c>
      <c r="D109" s="20">
        <v>30000</v>
      </c>
      <c r="E109" s="5"/>
      <c r="F109" s="6" t="s">
        <v>440</v>
      </c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</row>
    <row r="110" spans="1:18" x14ac:dyDescent="0.3">
      <c r="A110" s="91" t="s">
        <v>67</v>
      </c>
      <c r="B110" s="92"/>
      <c r="C110" s="93"/>
      <c r="D110" s="12">
        <f>D108+D109</f>
        <v>45000</v>
      </c>
      <c r="E110" s="94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6"/>
    </row>
    <row r="111" spans="1:18" x14ac:dyDescent="0.3">
      <c r="A111" s="91" t="s">
        <v>203</v>
      </c>
      <c r="B111" s="92"/>
      <c r="C111" s="93"/>
      <c r="D111" s="12">
        <f>D110</f>
        <v>45000</v>
      </c>
      <c r="E111" s="94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6"/>
    </row>
    <row r="112" spans="1:18" x14ac:dyDescent="0.3">
      <c r="A112" s="98" t="s">
        <v>204</v>
      </c>
      <c r="B112" s="98"/>
      <c r="C112" s="98"/>
      <c r="D112" s="47">
        <f>D111</f>
        <v>45000</v>
      </c>
      <c r="E112" s="91" t="str">
        <f>BAHTTEXT(D112)</f>
        <v>สี่หมื่นห้าพันบาทถ้วน</v>
      </c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3"/>
    </row>
    <row r="113" spans="1:18" x14ac:dyDescent="0.3">
      <c r="A113" s="17"/>
      <c r="B113" s="17"/>
      <c r="C113" s="17"/>
      <c r="D113" s="43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</row>
    <row r="114" spans="1:18" x14ac:dyDescent="0.3">
      <c r="A114" s="17"/>
      <c r="B114" s="17"/>
      <c r="C114" s="17"/>
      <c r="D114" s="43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</row>
    <row r="115" spans="1:18" x14ac:dyDescent="0.3">
      <c r="A115" s="17"/>
      <c r="B115" s="17"/>
      <c r="C115" s="17"/>
      <c r="D115" s="43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</row>
    <row r="116" spans="1:18" x14ac:dyDescent="0.3">
      <c r="A116" s="17"/>
      <c r="B116" s="17"/>
      <c r="C116" s="17"/>
      <c r="D116" s="43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</row>
    <row r="117" spans="1:18" x14ac:dyDescent="0.3">
      <c r="A117" s="17"/>
      <c r="B117" s="17"/>
      <c r="C117" s="17"/>
      <c r="D117" s="43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</row>
    <row r="118" spans="1:18" x14ac:dyDescent="0.3">
      <c r="A118" s="17"/>
      <c r="B118" s="17"/>
      <c r="C118" s="17"/>
      <c r="D118" s="43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</row>
    <row r="119" spans="1:18" x14ac:dyDescent="0.3">
      <c r="A119" s="17"/>
      <c r="B119" s="17"/>
      <c r="C119" s="17"/>
      <c r="D119" s="43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</row>
    <row r="120" spans="1:18" x14ac:dyDescent="0.3">
      <c r="A120" s="17"/>
      <c r="B120" s="17"/>
      <c r="C120" s="17"/>
      <c r="D120" s="43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</row>
    <row r="121" spans="1:18" x14ac:dyDescent="0.3">
      <c r="A121" s="17"/>
      <c r="B121" s="17"/>
      <c r="C121" s="17"/>
      <c r="D121" s="43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</row>
    <row r="122" spans="1:18" x14ac:dyDescent="0.3">
      <c r="A122" s="17"/>
      <c r="B122" s="17"/>
      <c r="C122" s="17"/>
      <c r="D122" s="43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</row>
    <row r="123" spans="1:18" x14ac:dyDescent="0.3">
      <c r="A123" s="17"/>
      <c r="B123" s="17"/>
      <c r="C123" s="17"/>
      <c r="D123" s="43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</row>
    <row r="124" spans="1:18" x14ac:dyDescent="0.3">
      <c r="A124" s="17"/>
      <c r="B124" s="17"/>
      <c r="C124" s="17"/>
      <c r="D124" s="43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</row>
    <row r="125" spans="1:18" x14ac:dyDescent="0.3">
      <c r="A125" s="42" t="s">
        <v>159</v>
      </c>
      <c r="B125" s="42"/>
      <c r="C125" s="42"/>
      <c r="D125" s="42"/>
      <c r="E125" s="8"/>
      <c r="F125" s="8"/>
      <c r="G125" s="9"/>
    </row>
    <row r="126" spans="1:18" ht="21.75" x14ac:dyDescent="0.5">
      <c r="A126" s="101" t="s">
        <v>335</v>
      </c>
      <c r="B126" s="101"/>
      <c r="C126" s="101"/>
      <c r="D126" s="101"/>
      <c r="E126" s="101"/>
    </row>
    <row r="127" spans="1:18" ht="21.75" x14ac:dyDescent="0.5">
      <c r="A127" s="101" t="s">
        <v>336</v>
      </c>
      <c r="B127" s="101"/>
      <c r="C127" s="101"/>
      <c r="D127" s="101"/>
      <c r="E127" s="101"/>
    </row>
    <row r="128" spans="1:18" x14ac:dyDescent="0.3">
      <c r="A128" s="102" t="s">
        <v>13</v>
      </c>
      <c r="B128" s="102" t="s">
        <v>14</v>
      </c>
      <c r="C128" s="102" t="s">
        <v>15</v>
      </c>
      <c r="D128" s="103" t="s">
        <v>16</v>
      </c>
      <c r="E128" s="103" t="s">
        <v>17</v>
      </c>
      <c r="F128" s="103" t="s">
        <v>18</v>
      </c>
      <c r="G128" s="104">
        <v>2562</v>
      </c>
      <c r="H128" s="104"/>
      <c r="I128" s="104"/>
      <c r="J128" s="104">
        <v>2563</v>
      </c>
      <c r="K128" s="104"/>
      <c r="L128" s="104"/>
      <c r="M128" s="104"/>
      <c r="N128" s="104"/>
      <c r="O128" s="104"/>
      <c r="P128" s="104"/>
      <c r="Q128" s="104"/>
      <c r="R128" s="104"/>
    </row>
    <row r="129" spans="1:18" ht="24" x14ac:dyDescent="0.3">
      <c r="A129" s="102"/>
      <c r="B129" s="102"/>
      <c r="C129" s="102"/>
      <c r="D129" s="103"/>
      <c r="E129" s="103"/>
      <c r="F129" s="103"/>
      <c r="G129" s="11" t="s">
        <v>19</v>
      </c>
      <c r="H129" s="11" t="s">
        <v>20</v>
      </c>
      <c r="I129" s="11" t="s">
        <v>21</v>
      </c>
      <c r="J129" s="11" t="s">
        <v>22</v>
      </c>
      <c r="K129" s="11" t="s">
        <v>23</v>
      </c>
      <c r="L129" s="11" t="s">
        <v>24</v>
      </c>
      <c r="M129" s="11" t="s">
        <v>25</v>
      </c>
      <c r="N129" s="11" t="s">
        <v>26</v>
      </c>
      <c r="O129" s="11" t="s">
        <v>27</v>
      </c>
      <c r="P129" s="11" t="s">
        <v>28</v>
      </c>
      <c r="Q129" s="11" t="s">
        <v>29</v>
      </c>
      <c r="R129" s="11" t="s">
        <v>30</v>
      </c>
    </row>
    <row r="130" spans="1:18" ht="62.25" customHeight="1" x14ac:dyDescent="0.3">
      <c r="A130" s="2">
        <v>1</v>
      </c>
      <c r="B130" s="3" t="s">
        <v>210</v>
      </c>
      <c r="C130" s="3" t="s">
        <v>434</v>
      </c>
      <c r="D130" s="20">
        <v>141000</v>
      </c>
      <c r="E130" s="5"/>
      <c r="F130" s="6" t="s">
        <v>440</v>
      </c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</row>
    <row r="131" spans="1:18" ht="61.5" customHeight="1" x14ac:dyDescent="0.3">
      <c r="A131" s="2">
        <v>2</v>
      </c>
      <c r="B131" s="3" t="s">
        <v>211</v>
      </c>
      <c r="C131" s="3" t="s">
        <v>435</v>
      </c>
      <c r="D131" s="20">
        <v>7000</v>
      </c>
      <c r="E131" s="5"/>
      <c r="F131" s="6" t="s">
        <v>440</v>
      </c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</row>
    <row r="132" spans="1:18" ht="39" customHeight="1" x14ac:dyDescent="0.3">
      <c r="A132" s="2">
        <v>3</v>
      </c>
      <c r="B132" s="3" t="s">
        <v>212</v>
      </c>
      <c r="C132" s="3" t="s">
        <v>436</v>
      </c>
      <c r="D132" s="20">
        <v>1025047</v>
      </c>
      <c r="E132" s="5"/>
      <c r="F132" s="6" t="s">
        <v>440</v>
      </c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</row>
    <row r="133" spans="1:18" ht="57" customHeight="1" x14ac:dyDescent="0.3">
      <c r="A133" s="2">
        <v>4</v>
      </c>
      <c r="B133" s="3" t="s">
        <v>213</v>
      </c>
      <c r="C133" s="3" t="s">
        <v>437</v>
      </c>
      <c r="D133" s="20">
        <v>15000</v>
      </c>
      <c r="E133" s="5"/>
      <c r="F133" s="6" t="s">
        <v>440</v>
      </c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</row>
    <row r="134" spans="1:18" ht="40.5" customHeight="1" x14ac:dyDescent="0.3">
      <c r="A134" s="2">
        <v>5</v>
      </c>
      <c r="B134" s="3" t="s">
        <v>215</v>
      </c>
      <c r="C134" s="3" t="s">
        <v>438</v>
      </c>
      <c r="D134" s="20">
        <v>237000</v>
      </c>
      <c r="E134" s="5"/>
      <c r="F134" s="6" t="s">
        <v>440</v>
      </c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</row>
    <row r="135" spans="1:18" ht="59.25" customHeight="1" x14ac:dyDescent="0.3">
      <c r="A135" s="2">
        <v>6</v>
      </c>
      <c r="B135" s="3" t="s">
        <v>216</v>
      </c>
      <c r="C135" s="3" t="s">
        <v>439</v>
      </c>
      <c r="D135" s="20">
        <v>345610</v>
      </c>
      <c r="E135" s="5"/>
      <c r="F135" s="6" t="s">
        <v>440</v>
      </c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</row>
    <row r="136" spans="1:18" x14ac:dyDescent="0.3">
      <c r="A136" s="113" t="s">
        <v>67</v>
      </c>
      <c r="B136" s="114"/>
      <c r="C136" s="115"/>
      <c r="D136" s="33">
        <f>D130+D131+D132+D133+D134+D135</f>
        <v>1770657</v>
      </c>
      <c r="E136" s="116"/>
      <c r="F136" s="117"/>
      <c r="G136" s="117"/>
      <c r="H136" s="117"/>
      <c r="I136" s="117"/>
      <c r="J136" s="117"/>
      <c r="K136" s="117"/>
      <c r="L136" s="117"/>
      <c r="M136" s="117"/>
      <c r="N136" s="117"/>
      <c r="O136" s="117"/>
      <c r="P136" s="117"/>
      <c r="Q136" s="117"/>
      <c r="R136" s="118"/>
    </row>
    <row r="137" spans="1:18" x14ac:dyDescent="0.3">
      <c r="A137" s="91" t="s">
        <v>145</v>
      </c>
      <c r="B137" s="92"/>
      <c r="C137" s="93"/>
      <c r="D137" s="35">
        <f>D136</f>
        <v>1770657</v>
      </c>
      <c r="E137" s="94"/>
      <c r="F137" s="95"/>
      <c r="G137" s="95"/>
      <c r="H137" s="95"/>
      <c r="I137" s="95"/>
      <c r="J137" s="95"/>
      <c r="K137" s="95"/>
      <c r="L137" s="95"/>
      <c r="M137" s="95"/>
      <c r="N137" s="95"/>
      <c r="O137" s="95"/>
      <c r="P137" s="95"/>
      <c r="Q137" s="95"/>
      <c r="R137" s="96"/>
    </row>
    <row r="138" spans="1:18" x14ac:dyDescent="0.3">
      <c r="A138" s="97" t="s">
        <v>217</v>
      </c>
      <c r="B138" s="98"/>
      <c r="C138" s="99"/>
      <c r="D138" s="35">
        <f>D137</f>
        <v>1770657</v>
      </c>
      <c r="E138" s="91" t="str">
        <f>BAHTTEXT(D138)</f>
        <v>หนึ่งล้านเจ็ดแสนเจ็ดหมื่นหกร้อยห้าสิบเจ็ดบาทถ้วน</v>
      </c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3"/>
    </row>
    <row r="139" spans="1:18" x14ac:dyDescent="0.3">
      <c r="A139" s="36"/>
      <c r="B139" s="36"/>
      <c r="C139" s="36"/>
      <c r="D139" s="37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</row>
    <row r="140" spans="1:18" x14ac:dyDescent="0.3">
      <c r="A140" s="36"/>
      <c r="B140" s="36"/>
      <c r="C140" s="36"/>
      <c r="D140" s="37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</row>
  </sheetData>
  <mergeCells count="108">
    <mergeCell ref="A80:C80"/>
    <mergeCell ref="E80:R80"/>
    <mergeCell ref="A86:A87"/>
    <mergeCell ref="B86:B87"/>
    <mergeCell ref="C86:C87"/>
    <mergeCell ref="D86:D87"/>
    <mergeCell ref="E86:E87"/>
    <mergeCell ref="F86:F87"/>
    <mergeCell ref="G86:I86"/>
    <mergeCell ref="J86:R86"/>
    <mergeCell ref="C49:C50"/>
    <mergeCell ref="D49:D50"/>
    <mergeCell ref="E49:E50"/>
    <mergeCell ref="F49:F50"/>
    <mergeCell ref="G49:I49"/>
    <mergeCell ref="J49:R49"/>
    <mergeCell ref="A69:A70"/>
    <mergeCell ref="B69:B70"/>
    <mergeCell ref="C69:C70"/>
    <mergeCell ref="D69:D70"/>
    <mergeCell ref="E69:E70"/>
    <mergeCell ref="F69:F70"/>
    <mergeCell ref="G69:I69"/>
    <mergeCell ref="J69:R69"/>
    <mergeCell ref="A64:C64"/>
    <mergeCell ref="E64:R64"/>
    <mergeCell ref="A65:C65"/>
    <mergeCell ref="E65:R65"/>
    <mergeCell ref="A67:E67"/>
    <mergeCell ref="A68:E68"/>
    <mergeCell ref="F7:F8"/>
    <mergeCell ref="G19:I19"/>
    <mergeCell ref="A1:R1"/>
    <mergeCell ref="A2:R2"/>
    <mergeCell ref="A3:R3"/>
    <mergeCell ref="A5:E5"/>
    <mergeCell ref="A6:E6"/>
    <mergeCell ref="G7:I7"/>
    <mergeCell ref="J7:R7"/>
    <mergeCell ref="A7:A8"/>
    <mergeCell ref="B7:B8"/>
    <mergeCell ref="C7:C8"/>
    <mergeCell ref="D7:D8"/>
    <mergeCell ref="E7:E8"/>
    <mergeCell ref="A138:C138"/>
    <mergeCell ref="E138:R138"/>
    <mergeCell ref="J106:R106"/>
    <mergeCell ref="A110:C110"/>
    <mergeCell ref="E110:R110"/>
    <mergeCell ref="A126:E126"/>
    <mergeCell ref="A127:E127"/>
    <mergeCell ref="A128:A129"/>
    <mergeCell ref="B128:B129"/>
    <mergeCell ref="C128:C129"/>
    <mergeCell ref="D128:D129"/>
    <mergeCell ref="E128:E129"/>
    <mergeCell ref="F128:F129"/>
    <mergeCell ref="G128:I128"/>
    <mergeCell ref="J128:R128"/>
    <mergeCell ref="F106:F107"/>
    <mergeCell ref="E97:R97"/>
    <mergeCell ref="A98:C98"/>
    <mergeCell ref="E98:R98"/>
    <mergeCell ref="J19:R19"/>
    <mergeCell ref="A19:A20"/>
    <mergeCell ref="B19:B20"/>
    <mergeCell ref="C19:C20"/>
    <mergeCell ref="D19:D20"/>
    <mergeCell ref="E19:E20"/>
    <mergeCell ref="F19:F20"/>
    <mergeCell ref="A31:E31"/>
    <mergeCell ref="A32:E32"/>
    <mergeCell ref="A33:A34"/>
    <mergeCell ref="B33:B34"/>
    <mergeCell ref="C33:C34"/>
    <mergeCell ref="D33:D34"/>
    <mergeCell ref="E33:E34"/>
    <mergeCell ref="F33:F34"/>
    <mergeCell ref="G33:I33"/>
    <mergeCell ref="A44:C44"/>
    <mergeCell ref="E44:R44"/>
    <mergeCell ref="A48:E48"/>
    <mergeCell ref="A49:A50"/>
    <mergeCell ref="B49:B50"/>
    <mergeCell ref="J33:R33"/>
    <mergeCell ref="A30:C30"/>
    <mergeCell ref="E30:R30"/>
    <mergeCell ref="G106:I106"/>
    <mergeCell ref="A137:C137"/>
    <mergeCell ref="E137:R137"/>
    <mergeCell ref="A15:C15"/>
    <mergeCell ref="E15:R15"/>
    <mergeCell ref="A136:C136"/>
    <mergeCell ref="E136:R136"/>
    <mergeCell ref="A111:C111"/>
    <mergeCell ref="E111:R111"/>
    <mergeCell ref="A112:C112"/>
    <mergeCell ref="E112:R112"/>
    <mergeCell ref="A104:E104"/>
    <mergeCell ref="A105:E105"/>
    <mergeCell ref="A106:A107"/>
    <mergeCell ref="B106:B107"/>
    <mergeCell ref="C106:C107"/>
    <mergeCell ref="D106:D107"/>
    <mergeCell ref="E106:E107"/>
    <mergeCell ref="A96:C96"/>
    <mergeCell ref="E96:R96"/>
    <mergeCell ref="A97:C97"/>
  </mergeCells>
  <pageMargins left="0.59055118110236227" right="0.31496062992125984" top="0.78740157480314965" bottom="0.39370078740157483" header="0.31496062992125984" footer="0.31496062992125984"/>
  <pageSetup paperSize="9" orientation="landscape" horizontalDpi="4294967293" verticalDpi="0" r:id="rId1"/>
  <colBreaks count="1" manualBreakCount="1">
    <brk id="18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9</vt:i4>
      </vt:variant>
    </vt:vector>
  </HeadingPairs>
  <TitlesOfParts>
    <vt:vector size="9" baseType="lpstr">
      <vt:lpstr>บัญชีสรุป</vt:lpstr>
      <vt:lpstr>ผด2 ( ย.1 )</vt:lpstr>
      <vt:lpstr>ผด2 ( ย .2 )</vt:lpstr>
      <vt:lpstr>ผด2 ( ย.3)</vt:lpstr>
      <vt:lpstr>ผด2 ( ย.4) </vt:lpstr>
      <vt:lpstr>ผด2 ( ย.5) </vt:lpstr>
      <vt:lpstr>ผด2 ( ย.6) 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ITG-COM03</dc:creator>
  <cp:lastModifiedBy>ITG-COM03</cp:lastModifiedBy>
  <cp:lastPrinted>2019-11-08T02:24:34Z</cp:lastPrinted>
  <dcterms:created xsi:type="dcterms:W3CDTF">2019-08-13T04:39:55Z</dcterms:created>
  <dcterms:modified xsi:type="dcterms:W3CDTF">2019-11-08T02:27:26Z</dcterms:modified>
</cp:coreProperties>
</file>